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E:\VŨ THỊ NGỌC\TTTT-TV_LƯU\KPI THƯ VIỆN\VỊ TRÍ VIỆC LÀM 2022 NỘP TCCB\NỘP TCCB HÀNG NĂM\"/>
    </mc:Choice>
  </mc:AlternateContent>
  <xr:revisionPtr revIDLastSave="0" documentId="13_ncr:1_{74491BAD-C82D-4113-9BC3-2C2AC49984D7}" xr6:coauthVersionLast="47" xr6:coauthVersionMax="47" xr10:uidLastSave="{00000000-0000-0000-0000-000000000000}"/>
  <bookViews>
    <workbookView xWindow="-120" yWindow="-120" windowWidth="21840" windowHeight="13140" activeTab="1" xr2:uid="{00000000-000D-0000-FFFF-FFFF00000000}"/>
  </bookViews>
  <sheets>
    <sheet name="phụ lục 1" sheetId="1" r:id="rId1"/>
    <sheet name="BM-01a" sheetId="10" r:id="rId2"/>
    <sheet name="mẫu 9c" sheetId="6" r:id="rId3"/>
    <sheet name="BM-10" sheetId="8" r:id="rId4"/>
    <sheet name="nhóm 2" sheetId="3" r:id="rId5"/>
    <sheet name="nhóm 3" sheetId="4" r:id="rId6"/>
    <sheet name="Đi học nn và nghỉ k l" sheetId="9" r:id="rId7"/>
  </sheets>
  <externalReferences>
    <externalReference r:id="rId8"/>
    <externalReference r:id="rId9"/>
    <externalReference r:id="rId10"/>
  </externalReferences>
  <definedNames>
    <definedName name="_xlnm._FilterDatabase" localSheetId="4" hidden="1">'nhóm 2'!$A$6:$BA$21</definedName>
    <definedName name="_xlnm._FilterDatabase" localSheetId="5" hidden="1">'nhóm 3'!$A$5:$AP$5</definedName>
    <definedName name="_xlnm._FilterDatabase" localSheetId="0" hidden="1">'phụ lục 1'!$A$8:$M$25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 i="9" l="1"/>
  <c r="N5" i="9" s="1"/>
  <c r="K6" i="9"/>
  <c r="L6" i="9"/>
  <c r="M6" i="9"/>
  <c r="N6" i="9"/>
  <c r="G7" i="9"/>
  <c r="L7" i="9"/>
  <c r="N7" i="9" s="1"/>
  <c r="K8" i="9"/>
  <c r="L8" i="9"/>
  <c r="M8" i="9"/>
  <c r="N8" i="9"/>
  <c r="K9" i="9"/>
  <c r="L9" i="9"/>
  <c r="M9" i="9"/>
  <c r="N9" i="9"/>
  <c r="L10" i="9"/>
  <c r="N10" i="9" s="1"/>
  <c r="L11" i="9"/>
  <c r="N11" i="9" s="1"/>
  <c r="L12" i="9"/>
  <c r="N12" i="9" s="1"/>
  <c r="L13" i="9"/>
  <c r="N13" i="9" s="1"/>
  <c r="L14" i="9"/>
  <c r="N14" i="9" s="1"/>
  <c r="L15" i="9"/>
  <c r="N15" i="9" s="1"/>
  <c r="L16" i="9"/>
  <c r="N16" i="9" s="1"/>
  <c r="N17" i="9"/>
  <c r="K18" i="9"/>
  <c r="L18" i="9"/>
  <c r="M18" i="9"/>
  <c r="N18" i="9"/>
  <c r="L19" i="9"/>
  <c r="N19" i="9" s="1"/>
  <c r="K20" i="9"/>
  <c r="L20" i="9"/>
  <c r="M20" i="9"/>
  <c r="N20" i="9"/>
  <c r="L21" i="9"/>
  <c r="N21" i="9" s="1"/>
  <c r="L22" i="9"/>
  <c r="N22" i="9" s="1"/>
  <c r="K23" i="9"/>
  <c r="L23" i="9"/>
  <c r="M23" i="9"/>
  <c r="N23" i="9"/>
  <c r="K24" i="9"/>
  <c r="L24" i="9"/>
  <c r="M24" i="9"/>
  <c r="N24" i="9"/>
  <c r="G25" i="9"/>
  <c r="L25" i="9"/>
  <c r="N25" i="9" s="1"/>
  <c r="G26" i="9"/>
  <c r="L26" i="9"/>
  <c r="N26" i="9" s="1"/>
  <c r="K27" i="9"/>
  <c r="L27" i="9"/>
  <c r="N27" i="9" s="1"/>
  <c r="G28" i="9"/>
  <c r="L28" i="9"/>
  <c r="N28" i="9" s="1"/>
  <c r="L29" i="9"/>
  <c r="N29" i="9" s="1"/>
  <c r="G30" i="9"/>
  <c r="L30" i="9"/>
  <c r="N30" i="9" s="1"/>
  <c r="L31" i="9"/>
  <c r="N31" i="9" s="1"/>
  <c r="G32" i="9"/>
  <c r="L32" i="9"/>
  <c r="N32" i="9" s="1"/>
  <c r="L33" i="9"/>
  <c r="N33" i="9" s="1"/>
  <c r="L34" i="9"/>
  <c r="N34" i="9" s="1"/>
  <c r="M34" i="9"/>
  <c r="L35" i="9"/>
  <c r="N35" i="9" s="1"/>
  <c r="M35" i="9"/>
  <c r="L36" i="9"/>
  <c r="M36" i="9"/>
  <c r="N36" i="9"/>
  <c r="L37" i="9"/>
  <c r="N37" i="9" s="1"/>
  <c r="M37" i="9"/>
  <c r="G38" i="9"/>
  <c r="L38" i="9"/>
  <c r="N38" i="9" s="1"/>
  <c r="K39" i="9"/>
  <c r="L39" i="9"/>
  <c r="N39" i="9" s="1"/>
  <c r="M39" i="9"/>
  <c r="L40" i="9"/>
  <c r="N40" i="9" s="1"/>
  <c r="M40" i="9"/>
  <c r="L41" i="9"/>
  <c r="N41" i="9" s="1"/>
  <c r="G42" i="9"/>
  <c r="L42" i="9"/>
  <c r="N42" i="9" s="1"/>
  <c r="L43" i="9"/>
  <c r="N43" i="9" s="1"/>
  <c r="G44" i="9"/>
  <c r="L44" i="9"/>
  <c r="N44" i="9" s="1"/>
  <c r="N45" i="9"/>
  <c r="L46" i="9"/>
  <c r="N46" i="9" s="1"/>
  <c r="L47" i="9"/>
  <c r="N47" i="9" s="1"/>
  <c r="M47" i="9"/>
  <c r="G48" i="9"/>
  <c r="M48" i="9" s="1"/>
  <c r="L48" i="9"/>
  <c r="N48" i="9" s="1"/>
  <c r="G49" i="9"/>
  <c r="L49" i="9"/>
  <c r="N49" i="9" s="1"/>
  <c r="M49" i="9"/>
  <c r="K50" i="9"/>
  <c r="L50" i="9"/>
  <c r="N50" i="9" s="1"/>
  <c r="M50" i="9"/>
  <c r="L51" i="9"/>
  <c r="M51" i="9"/>
  <c r="N51" i="9"/>
  <c r="K52" i="9"/>
  <c r="M52" i="9" s="1"/>
  <c r="L52" i="9"/>
  <c r="N52" i="9" s="1"/>
  <c r="L53" i="9"/>
  <c r="N53" i="9" s="1"/>
  <c r="L54" i="9"/>
  <c r="N54" i="9" s="1"/>
  <c r="N55" i="9"/>
  <c r="L56" i="9"/>
  <c r="N56" i="9" s="1"/>
  <c r="L57" i="9"/>
  <c r="N57" i="9" s="1"/>
  <c r="M57" i="9"/>
  <c r="L58" i="9"/>
  <c r="M58" i="9"/>
  <c r="N58" i="9"/>
  <c r="M59" i="9"/>
  <c r="N59" i="9"/>
  <c r="L60" i="9"/>
  <c r="N60" i="9" s="1"/>
  <c r="L61" i="9"/>
  <c r="N61" i="9" s="1"/>
  <c r="L62" i="9"/>
  <c r="N62" i="9" s="1"/>
  <c r="L63" i="9"/>
  <c r="N63" i="9" s="1"/>
  <c r="K64" i="9"/>
  <c r="M64" i="9" s="1"/>
  <c r="L64" i="9"/>
  <c r="N64" i="9" s="1"/>
  <c r="G65" i="9"/>
  <c r="L65" i="9"/>
  <c r="N65" i="9" s="1"/>
  <c r="L66" i="9"/>
  <c r="N66" i="9" s="1"/>
  <c r="G67" i="9"/>
  <c r="L67" i="9"/>
  <c r="N67" i="9" s="1"/>
  <c r="K68" i="9"/>
  <c r="L68" i="9"/>
  <c r="M68" i="9"/>
  <c r="N68" i="9"/>
  <c r="K69" i="9"/>
  <c r="M69" i="9" s="1"/>
  <c r="L69" i="9"/>
  <c r="N69" i="9" s="1"/>
  <c r="L70" i="9"/>
  <c r="N70" i="9" s="1"/>
  <c r="K71" i="9"/>
  <c r="M71" i="9" s="1"/>
  <c r="L71" i="9"/>
  <c r="N71" i="9" s="1"/>
  <c r="K72" i="9"/>
  <c r="L72" i="9"/>
  <c r="N72" i="9" s="1"/>
  <c r="M72" i="9"/>
  <c r="L73" i="9"/>
  <c r="N73" i="9" s="1"/>
  <c r="G74" i="9"/>
  <c r="K74" i="9"/>
  <c r="L74" i="9"/>
  <c r="N74" i="9" s="1"/>
  <c r="L75" i="9"/>
  <c r="N75" i="9" s="1"/>
  <c r="L76" i="9"/>
  <c r="N76" i="9" s="1"/>
  <c r="L77" i="9"/>
  <c r="N77" i="9" s="1"/>
  <c r="L78" i="9"/>
  <c r="N78" i="9" s="1"/>
  <c r="M79" i="9"/>
  <c r="N79" i="9"/>
  <c r="L83" i="9"/>
  <c r="L84" i="9"/>
  <c r="L85" i="9"/>
  <c r="L86" i="9"/>
  <c r="L87" i="9"/>
  <c r="Q8" i="3"/>
  <c r="G20" i="1" s="1"/>
  <c r="Q9" i="3"/>
  <c r="G15" i="1" s="1"/>
  <c r="Q10" i="3"/>
  <c r="G21" i="1" s="1"/>
  <c r="Q11" i="3"/>
  <c r="G22" i="1" s="1"/>
  <c r="Q12" i="3"/>
  <c r="G23" i="1" s="1"/>
  <c r="Q13" i="3"/>
  <c r="G12" i="1" s="1"/>
  <c r="Q14" i="3"/>
  <c r="G16" i="1" s="1"/>
  <c r="Q15" i="3"/>
  <c r="G24" i="1" s="1"/>
  <c r="Q16" i="3"/>
  <c r="G14" i="1" s="1"/>
  <c r="Q17" i="3"/>
  <c r="G25" i="1" s="1"/>
  <c r="Q18" i="3"/>
  <c r="G11" i="1" s="1"/>
  <c r="Q19" i="3"/>
  <c r="G13" i="1" s="1"/>
  <c r="Q20" i="3"/>
  <c r="G17" i="1" s="1"/>
  <c r="Q21" i="3"/>
  <c r="G18" i="1" s="1"/>
  <c r="Q7" i="3"/>
  <c r="G19" i="1" s="1"/>
  <c r="M74" i="9" l="1"/>
</calcChain>
</file>

<file path=xl/sharedStrings.xml><?xml version="1.0" encoding="utf-8"?>
<sst xmlns="http://schemas.openxmlformats.org/spreadsheetml/2006/main" count="1793" uniqueCount="408">
  <si>
    <t>TRƯỜNG ĐẠI HỌC MỎ - ĐỊA CHẤT</t>
  </si>
  <si>
    <t>Phụ lục số 01</t>
  </si>
  <si>
    <t>(Kèm theo Công văn số:             /MĐC-TCCB ngày      tháng    năm 2021)</t>
  </si>
  <si>
    <t>TT</t>
  </si>
  <si>
    <t>Họ và tên</t>
  </si>
  <si>
    <t>Mã số CBVC</t>
  </si>
  <si>
    <t>Đơn vị</t>
  </si>
  <si>
    <t>Chức vụ</t>
  </si>
  <si>
    <t>Nhóm</t>
  </si>
  <si>
    <t>Tổng điểm</t>
  </si>
  <si>
    <t>Đề xuất mức xếp loại</t>
  </si>
  <si>
    <t>Ghi chú</t>
  </si>
  <si>
    <t>A+</t>
  </si>
  <si>
    <t>A</t>
  </si>
  <si>
    <t>B</t>
  </si>
  <si>
    <t>C</t>
  </si>
  <si>
    <t>KĐG</t>
  </si>
  <si>
    <t xml:space="preserve">           TRƯỜNG ĐẠI HỌC MỎ - ĐỊA CHẤT                </t>
  </si>
  <si>
    <t>CỘNG HÒA XÃ HỘI CHỦ NGHĨA VIỆT NAM</t>
  </si>
  <si>
    <t>Độc lập - Tự do - Hạnh phúc</t>
  </si>
  <si>
    <t>Chức danh</t>
  </si>
  <si>
    <t>TRƯỞNG ĐƠN VỊ</t>
  </si>
  <si>
    <t>`</t>
  </si>
  <si>
    <t>Biểu mẫu 09c</t>
  </si>
  <si>
    <t>(áp dụng cá nhân thuộc nhóm 2, nhóm 3C)</t>
  </si>
  <si>
    <t xml:space="preserve">Chức vụ </t>
  </si>
  <si>
    <t xml:space="preserve">Điểm KPIs đạt được trong tháng </t>
  </si>
  <si>
    <t>Hạng nhân viên 
(hướng dẫn tại BM-03b)</t>
  </si>
  <si>
    <t>Bao gồm:</t>
  </si>
  <si>
    <t>- Nhóm 2: chuyên viên, kỹ sư và người lao động</t>
  </si>
  <si>
    <t>+ Nhóm 2A: chuyên viên và người lao động tại các Phòng, Ban, Trung tâm, Văn phòng ... thuộc Trường.</t>
  </si>
  <si>
    <t>+ Nhóm 2B: chuyên viên tại các Khoa.</t>
  </si>
  <si>
    <t>+ Nhóm 2C: kỹ sư tại các đơn vị thuộc Khoa.</t>
  </si>
  <si>
    <t>- Nhóm 3C: Trưởng, Phó trưởng các đơn vị thuộc Trường không phải là viên chức giảng dạy.</t>
  </si>
  <si>
    <t>KẾT QUẢ XẾP LOẠI NĂM HỌC 2020-2021</t>
  </si>
  <si>
    <t>Mã CBVC</t>
  </si>
  <si>
    <t>Bộ môn</t>
  </si>
  <si>
    <t>Khoa</t>
  </si>
  <si>
    <t>Điểm
 KPIs-CVK</t>
  </si>
  <si>
    <t>Điểm
 KPIS - KK</t>
  </si>
  <si>
    <t>Khuyến khích, ghi số 100 hoặc 110 vào hình thức khuyến khích đạt được trong năm, xem BM-08a</t>
  </si>
  <si>
    <t>1.1</t>
  </si>
  <si>
    <t>1.2</t>
  </si>
  <si>
    <t>1.3</t>
  </si>
  <si>
    <t>1.4</t>
  </si>
  <si>
    <t>1.5</t>
  </si>
  <si>
    <t>1.6</t>
  </si>
  <si>
    <t>1.7</t>
  </si>
  <si>
    <t>1.8</t>
  </si>
  <si>
    <t>1.9</t>
  </si>
  <si>
    <t>1.10</t>
  </si>
  <si>
    <t>1.11</t>
  </si>
  <si>
    <t>1.12</t>
  </si>
  <si>
    <t>1.13</t>
  </si>
  <si>
    <t>1.14</t>
  </si>
  <si>
    <t>2.1</t>
  </si>
  <si>
    <t>2.2</t>
  </si>
  <si>
    <t>2.3</t>
  </si>
  <si>
    <t>2.4</t>
  </si>
  <si>
    <t>Khoa Cơ - Điện</t>
  </si>
  <si>
    <t>Khoa Công nghệ thông tin</t>
  </si>
  <si>
    <t>Khoa Dầu khí</t>
  </si>
  <si>
    <t>Khoa Khoa học cơ bản</t>
  </si>
  <si>
    <t>Phạm Ngọc Anh</t>
  </si>
  <si>
    <t>Khoa Khoa học và KTĐC</t>
  </si>
  <si>
    <t>Nguyễn Văn Lâm</t>
  </si>
  <si>
    <t xml:space="preserve"> Bộ môn Địa chất Thủy văn</t>
  </si>
  <si>
    <t>Ngô Xuân Đắc</t>
  </si>
  <si>
    <t>Khoa Kinh tế - QTKD</t>
  </si>
  <si>
    <t xml:space="preserve"> Bộ môn Kế toán doanh nghiệp</t>
  </si>
  <si>
    <t xml:space="preserve"> Bộ môn QTKD Địa chất - Dầu khí</t>
  </si>
  <si>
    <t>Khoa Mỏ</t>
  </si>
  <si>
    <t xml:space="preserve"> Bộ môn Khai thác hầm lò</t>
  </si>
  <si>
    <t xml:space="preserve"> Bộ môn Tuyển khoáng</t>
  </si>
  <si>
    <t>Khoa Môi trường</t>
  </si>
  <si>
    <t xml:space="preserve"> Bộ môn Môi trường cơ sở</t>
  </si>
  <si>
    <t>Nguyễn Văn Bình</t>
  </si>
  <si>
    <t>Khoa Trắc địa - BĐ và QLĐĐ</t>
  </si>
  <si>
    <t>Đinh Hải Nam</t>
  </si>
  <si>
    <t>Khoa Xây dựng</t>
  </si>
  <si>
    <t xml:space="preserve"> Bộ môn Xây dựng Hạ tầng Cơ sở</t>
  </si>
  <si>
    <t>Bộ môn Kỹ thuật xây dựng</t>
  </si>
  <si>
    <t xml:space="preserve"> Bộ môn Tin học Kinh tế</t>
  </si>
  <si>
    <t xml:space="preserve"> Bộ môn Bản đồ</t>
  </si>
  <si>
    <t>NHÓM 2</t>
  </si>
  <si>
    <t>Tổng hợp KPI hàng tháng có xét đến các hình thức vi phạm (nếu có) tại BM-07b</t>
  </si>
  <si>
    <t>Vi phạm công việc khác (ghi số lần vi phạm nếu có vào từng cột); xem BM-07b</t>
  </si>
  <si>
    <t>Quý I năm học 2020 - 2021</t>
  </si>
  <si>
    <t>Quý II năm học 2020 - 2021</t>
  </si>
  <si>
    <t>Quý III năm học 2020 - 2021</t>
  </si>
  <si>
    <t>Quý IV năm học 2020 - 2021</t>
  </si>
  <si>
    <t>Tháng 8/2020</t>
  </si>
  <si>
    <t>Tháng 9/2020</t>
  </si>
  <si>
    <t>Tháng 10/2020</t>
  </si>
  <si>
    <t>Tháng 11/2020</t>
  </si>
  <si>
    <t>Tháng 12/2020</t>
  </si>
  <si>
    <t>Tháng 1/2021</t>
  </si>
  <si>
    <t>Tháng 2/2021</t>
  </si>
  <si>
    <t>Tháng 3/2021</t>
  </si>
  <si>
    <t>Tháng 4/2021</t>
  </si>
  <si>
    <t>Tháng 5/2021</t>
  </si>
  <si>
    <t>Tháng 6/2021</t>
  </si>
  <si>
    <t>Tháng 7/2021</t>
  </si>
  <si>
    <t>1.1 và 1.7</t>
  </si>
  <si>
    <t>1.5; 1.8; 2.1; 3 và 4</t>
  </si>
  <si>
    <t>Khác</t>
  </si>
  <si>
    <t>Nguyễn Thị Thu Thủy</t>
  </si>
  <si>
    <t>6617-01</t>
  </si>
  <si>
    <t>Trung tâm Thông tin - Thư viện</t>
  </si>
  <si>
    <t>Vũ Thị Ngọc</t>
  </si>
  <si>
    <t>6617-02</t>
  </si>
  <si>
    <t>Ngô Thị Hương Liên</t>
  </si>
  <si>
    <t>6617-04</t>
  </si>
  <si>
    <t>Đào Thị Hồng Diệp</t>
  </si>
  <si>
    <t>6617-05</t>
  </si>
  <si>
    <t>Ngô Thị Thanh Hương</t>
  </si>
  <si>
    <t>6617-08</t>
  </si>
  <si>
    <t>Phan Thị Phượng</t>
  </si>
  <si>
    <t>6617-09</t>
  </si>
  <si>
    <t>Hoàng Thị Thúy</t>
  </si>
  <si>
    <t>6617-10</t>
  </si>
  <si>
    <t>Hoàng Thị Hiền</t>
  </si>
  <si>
    <t>6617-11</t>
  </si>
  <si>
    <t>Hoàng Thị Nga</t>
  </si>
  <si>
    <t>6617-12</t>
  </si>
  <si>
    <t>Đỗ Lệ Chi</t>
  </si>
  <si>
    <t>6617-13</t>
  </si>
  <si>
    <t>Trần Văn Duy</t>
  </si>
  <si>
    <t>6617-14</t>
  </si>
  <si>
    <t>Đặng Ngọc Cương</t>
  </si>
  <si>
    <t>6617-15</t>
  </si>
  <si>
    <t>Nguyễn Hữu Độ</t>
  </si>
  <si>
    <t>6617-16</t>
  </si>
  <si>
    <t>Nguyễn Duy Hiếu</t>
  </si>
  <si>
    <t>6617-17</t>
  </si>
  <si>
    <t>Đỗ Thị Mường</t>
  </si>
  <si>
    <t>6617-18</t>
  </si>
  <si>
    <t>NHÓM 3</t>
  </si>
  <si>
    <t>Điểm bình quân KPIs QL</t>
  </si>
  <si>
    <t>Trọng số KPIs QL</t>
  </si>
  <si>
    <t>Điểm 
KPIs QL có trọng số</t>
  </si>
  <si>
    <t>Vi phạm công việc khác (ghi số lần vi phạm nếu có vào từng cột); xem BM-07a; đối với Nhóm 3C xem BM-07b</t>
  </si>
  <si>
    <t>Tự đánh giá</t>
  </si>
  <si>
    <t>Cấp có thẩm quyền đánh giá</t>
  </si>
  <si>
    <t>Nguyễn Thị Hải Yến</t>
  </si>
  <si>
    <t>3C</t>
  </si>
  <si>
    <t>Nguyễn Hồng Trường</t>
  </si>
  <si>
    <t>6617-03</t>
  </si>
  <si>
    <t>PGĐ</t>
  </si>
  <si>
    <t>6617-06</t>
  </si>
  <si>
    <t>Nhóm giảng viên đi học nước ngoài</t>
  </si>
  <si>
    <t>KPIs-ĐT</t>
  </si>
  <si>
    <t>KPIS-KHCN</t>
  </si>
  <si>
    <t>KPISKK</t>
  </si>
  <si>
    <t>Điểm trừ</t>
  </si>
  <si>
    <t>Giờ NCKH</t>
  </si>
  <si>
    <t>Điểm tổng</t>
  </si>
  <si>
    <t>Tỷ lệ</t>
  </si>
  <si>
    <t>Đỗ Đức Thành</t>
  </si>
  <si>
    <t xml:space="preserve"> Bộ môn Điện khí hóa</t>
  </si>
  <si>
    <t>Bùi Ngọc Hùng</t>
  </si>
  <si>
    <t xml:space="preserve"> Bộ môn Kỹ thuật Điện - Điện tử</t>
  </si>
  <si>
    <t>Vũ Đỗ Dũng</t>
  </si>
  <si>
    <t>Đặng Vũ Đinh</t>
  </si>
  <si>
    <t xml:space="preserve"> Bộ môn Máy và Thiết bị Công nghiệp</t>
  </si>
  <si>
    <t>Trần Bá Trung</t>
  </si>
  <si>
    <t>Đoàn Công Luận</t>
  </si>
  <si>
    <t>Nguyễn ánh Dương</t>
  </si>
  <si>
    <t xml:space="preserve"> Bộ môn Tự động hóa XN Mỏ và Dầu khí</t>
  </si>
  <si>
    <t>Bùi Thế Vinh</t>
  </si>
  <si>
    <t xml:space="preserve"> Bộ môn Công nghệ phần mềm</t>
  </si>
  <si>
    <t>Võ Thị Thu Trang</t>
  </si>
  <si>
    <t>Đoàn Khánh Hoàng</t>
  </si>
  <si>
    <t xml:space="preserve"> Bộ môn Tin học Trắc địa</t>
  </si>
  <si>
    <t>Trần Trường Giang</t>
  </si>
  <si>
    <t>Trần Thị Hòa</t>
  </si>
  <si>
    <t>Nguyễn Trường Linh</t>
  </si>
  <si>
    <t>Phan Thị Hồng</t>
  </si>
  <si>
    <t xml:space="preserve"> Bộ môn Địa vật lý</t>
  </si>
  <si>
    <t>Trương Thị Chinh</t>
  </si>
  <si>
    <t>Phạm Ngọc Kiên</t>
  </si>
  <si>
    <t>Đỗ Thành Sỹ</t>
  </si>
  <si>
    <t xml:space="preserve"> Bộ môn Khoan - Khai thác</t>
  </si>
  <si>
    <t>Tô Hữu Toàn</t>
  </si>
  <si>
    <t>Tống Trần Anh</t>
  </si>
  <si>
    <t>Trần Hữu Kiên</t>
  </si>
  <si>
    <t>Đoàn Văn Huấn</t>
  </si>
  <si>
    <t xml:space="preserve"> Bộ môn Lọc hóa dầu</t>
  </si>
  <si>
    <t>Hồ Văn Sơn</t>
  </si>
  <si>
    <t>Đào Thị Uyên</t>
  </si>
  <si>
    <t xml:space="preserve"> Bộ môn Thiết bị dầu khí và công trình</t>
  </si>
  <si>
    <t xml:space="preserve"> </t>
  </si>
  <si>
    <t>Bộ môn Thiết bị dầu khí và CT</t>
  </si>
  <si>
    <t>Dương Viết Cường</t>
  </si>
  <si>
    <t>Bộ môn Lọc hóa dầu</t>
  </si>
  <si>
    <t>Bùi Hữu Nguyên</t>
  </si>
  <si>
    <t>Bộ môn Vật lý</t>
  </si>
  <si>
    <t>Vũ Anh Thư</t>
  </si>
  <si>
    <t xml:space="preserve"> Bộ môn Khoáng sản</t>
  </si>
  <si>
    <t>Đào Văn Nghiêm</t>
  </si>
  <si>
    <t xml:space="preserve"> Bộ môn Địa chất</t>
  </si>
  <si>
    <t>Nguyễn Trường Tài</t>
  </si>
  <si>
    <t>Vũ Anh Đạo</t>
  </si>
  <si>
    <t>Bùi Văn Bình</t>
  </si>
  <si>
    <t xml:space="preserve"> Bộ môn Địa chất công trình</t>
  </si>
  <si>
    <t>Dương Văn Bình</t>
  </si>
  <si>
    <t>Nguyễn Ngọc Dũng</t>
  </si>
  <si>
    <t>Vũ Văn Hưng</t>
  </si>
  <si>
    <t>Trần Quang Tuấn</t>
  </si>
  <si>
    <t>Nguyễn Hữu Mạnh</t>
  </si>
  <si>
    <t>Lê Xuân Trường</t>
  </si>
  <si>
    <t xml:space="preserve"> Bộ môn Tìm kiếm thăm dò</t>
  </si>
  <si>
    <t>Phạm Như Sang</t>
  </si>
  <si>
    <t>Nguyễn Duy Hưng</t>
  </si>
  <si>
    <t>Nguyễn Đình Luyện</t>
  </si>
  <si>
    <t>Bô môn Khoáng sản</t>
  </si>
  <si>
    <t>Nguyễn Xuân Phú</t>
  </si>
  <si>
    <t>Bộ môn Nguyên liệu khoáng</t>
  </si>
  <si>
    <t>Vũ Ngọc Thịnh</t>
  </si>
  <si>
    <t>Trần Văn Hiệp</t>
  </si>
  <si>
    <t>Lê Quang Phục</t>
  </si>
  <si>
    <t>Lê Thị Minh Hạnh</t>
  </si>
  <si>
    <t xml:space="preserve"> Bộ môn Khai thác lộ thiên</t>
  </si>
  <si>
    <t>Đỗ Ngọc Hoàn</t>
  </si>
  <si>
    <t>Bùi Thị Thuyết</t>
  </si>
  <si>
    <t xml:space="preserve"> Bộ môn Sức bền vật liệu</t>
  </si>
  <si>
    <t>Hoàng Hữu Đường</t>
  </si>
  <si>
    <t>Phạm Thanh Hải</t>
  </si>
  <si>
    <t>Nguyễn Như Hùng</t>
  </si>
  <si>
    <t>Bộ  môn Sức bền vật liệu</t>
  </si>
  <si>
    <t>Đặng Quang Hưng</t>
  </si>
  <si>
    <t>Bộ môn Khai thác hầm lò</t>
  </si>
  <si>
    <t>Trần Hồng Hà</t>
  </si>
  <si>
    <t xml:space="preserve"> Bộ môn Địa sinh thái và Công nghệ môi trường</t>
  </si>
  <si>
    <t>Hạ Quang Hưng</t>
  </si>
  <si>
    <t>Bộ môn Môi trường cơ sở</t>
  </si>
  <si>
    <t>Trần Thị Hương Giang</t>
  </si>
  <si>
    <t>Phạm Hà Thái</t>
  </si>
  <si>
    <t xml:space="preserve"> Bộ môn Đo ảnh và Viễn thám</t>
  </si>
  <si>
    <t>Lê Thu Trang</t>
  </si>
  <si>
    <t>Nguyễn Bá Duy</t>
  </si>
  <si>
    <t>Nguyễn Minh Hải</t>
  </si>
  <si>
    <t>Bùi Khắc Luyên</t>
  </si>
  <si>
    <t xml:space="preserve"> Bộ môn Trắc địa Cao cấp</t>
  </si>
  <si>
    <t>Nguyễn Thái Chinh</t>
  </si>
  <si>
    <t>Vũ Đình Toàn</t>
  </si>
  <si>
    <t>Kim Thị Thu Hương</t>
  </si>
  <si>
    <t>Bộ môn Trắc địa cao cấp</t>
  </si>
  <si>
    <t xml:space="preserve"> Bộ môn Kỹ thuật Xây dựng</t>
  </si>
  <si>
    <t>Đặng Văn Phi</t>
  </si>
  <si>
    <t>Ngô Xuân Hùng</t>
  </si>
  <si>
    <t>Nguyễn Văn Trí</t>
  </si>
  <si>
    <t xml:space="preserve"> Bộ môn Xây dựng Công trình ngầm và Mỏ</t>
  </si>
  <si>
    <t>Nguyễn Tài Tiến</t>
  </si>
  <si>
    <t>Đỗ Mạnh Tấn</t>
  </si>
  <si>
    <t>Phan Tuấn Anh</t>
  </si>
  <si>
    <t>Trần Mạnh Hùng</t>
  </si>
  <si>
    <t>Trần Thị Thu Hiền</t>
  </si>
  <si>
    <t>Trung tâm Ngoại ngữ - Tin học</t>
  </si>
  <si>
    <t>X</t>
  </si>
  <si>
    <t>TRUNG TÂM THÔNG TIN - THƯ VIỆN</t>
  </si>
  <si>
    <t>NVHC</t>
  </si>
  <si>
    <t>PGD</t>
  </si>
  <si>
    <t>Từ tháng 08/2020 đến tháng 7/2021: 2</t>
  </si>
  <si>
    <t>Từ tháng 08/2020 đến tháng 7/2021: 1</t>
  </si>
  <si>
    <t>BẢN TỔNG HỢP KẾT QUẢ THỰC HIỆN MỤC TIÊU KPIs NĂM HỌC 2020-2021</t>
  </si>
  <si>
    <t>Lê Văn Hưng</t>
  </si>
  <si>
    <t>Biểu mẫu 10</t>
  </si>
  <si>
    <t>BIÊN BẢN HỌP XẾP LOẠI CHẤT LƯỢNG TẬP THỂ VÀ CÁ NHÂN</t>
  </si>
  <si>
    <t>II. Thành phần cuộc họp</t>
  </si>
  <si>
    <t>3. Chủ trì cuộc họp:</t>
  </si>
  <si>
    <t xml:space="preserve">4. Thư ký: </t>
  </si>
  <si>
    <t>III. Diễn biến cuộc họp</t>
  </si>
  <si>
    <t>- Chủ trì cuộc họp công bố lý do cuộc họp.</t>
  </si>
  <si>
    <t>- Trưởng đơn vị công bố bản tự đánh giá, xếp loại chất lượng của từng cá nhân.</t>
  </si>
  <si>
    <t>- Trưởng đơn vị đánh giá, xếp loại chất lượng từng cá nhân dựa trên kết quả thực hiện công việc được giao và kết luận cuộc họp, cụ thể như sau:</t>
  </si>
  <si>
    <t>Biên bản được thông qua trước cuộc họp</t>
  </si>
  <si>
    <t xml:space="preserve">THƯ KÝ </t>
  </si>
  <si>
    <t>CHỦ TRÌ</t>
  </si>
  <si>
    <t>Biểu mẫu 01a</t>
  </si>
  <si>
    <t xml:space="preserve">              ĐƠN VỊ …................................                                                           </t>
  </si>
  <si>
    <t>ĐƠN VỊ: TRUNG TÂM THÔNG TIN - THƯ VIỆN</t>
  </si>
  <si>
    <t>KẾ HOẠCH CÔNG TÁC NĂM HỌC 2021-2022</t>
  </si>
  <si>
    <t>Nội dung công việc</t>
  </si>
  <si>
    <t>Mục tiêu, thời hạn hoàn thành 
(đánh dấu x)</t>
  </si>
  <si>
    <t>Năm 2021</t>
  </si>
  <si>
    <t>Năm 2022</t>
  </si>
  <si>
    <t>Quản trị cổng Thông tin điện tử</t>
  </si>
  <si>
    <t>x</t>
  </si>
  <si>
    <t>Quản trị hệ thống mạng</t>
  </si>
  <si>
    <t>Sửa chữa mạng Nhà trường</t>
  </si>
  <si>
    <t>Quản trị hệ thống Server</t>
  </si>
  <si>
    <t>Tạo Mail mới cho cán bộ, sinh viên, học viên cao học</t>
  </si>
  <si>
    <t xml:space="preserve">Quản lý các hợp đồng mạng, chứng thư số, win bản quyền, virus </t>
  </si>
  <si>
    <t>Setup Phòng họp Thuận Thành và Phổ yên</t>
  </si>
  <si>
    <t>Test máy phục vụ tuyển sinh</t>
  </si>
  <si>
    <t>Sao lưu, backup hệ thống</t>
  </si>
  <si>
    <t>Test máy phục vụ thi chuẩn đầu ra Ngoại ngữ - Tin học</t>
  </si>
  <si>
    <t>THEO KẾ HOẠCH CỦA TTNN-TH</t>
  </si>
  <si>
    <t>Cấu hình tường lửa và cài đặt phần mềm diệt virus</t>
  </si>
  <si>
    <t>Trực kỹ thuật chuẩn đầu ra Ngoại ngữ - tin học</t>
  </si>
  <si>
    <t>Rà soát thông tin trên cổng thông tin điện tử</t>
  </si>
  <si>
    <t>Làm các loại báo cáo có liên quan, trả lời thư, tổng hợp góp ý dự thảo, kế hoạch tài chính, mua sắm, sửa chữa…</t>
  </si>
  <si>
    <t>Công việc văn phòng, quản lý eoffice của trung tâm, lưu công văn đi, đến…</t>
  </si>
  <si>
    <t>Kiểm tra mạng, điện, điều hoà phòng máy chủ</t>
  </si>
  <si>
    <t>Viết bài hướng dẫn người dùng sử dụng Mail</t>
  </si>
  <si>
    <t>Quản trị hệ thống camera của thư viện.</t>
  </si>
  <si>
    <t>Bán tài liệu tại Hiệu sách</t>
  </si>
  <si>
    <t>Bổ sung tài liệu (từ nguồn mua: báo, tạp chí, sách, cơ sở dữ liệu điện tử)</t>
  </si>
  <si>
    <t>Hợp tác và trao đổi với thư viện ngoài nhà trường</t>
  </si>
  <si>
    <t>Nhập máy tài liệu (sách, từ điển, luận án, luận văn)</t>
  </si>
  <si>
    <t>Nhập tài liệu tại Hiệu sách</t>
  </si>
  <si>
    <t>Phục vụ bạn đọc mượn tài liệu tại Thư viện khu A</t>
  </si>
  <si>
    <t>Phục vụ bạn đọc mượn tài liệu tại Thư viện khu B</t>
  </si>
  <si>
    <t>Phục vụ bạn đọc tại Phòng đọc tài liệu tại chỗ</t>
  </si>
  <si>
    <t>Phục vụ bạn đọc tại Phòng tạp chí</t>
  </si>
  <si>
    <t>Phục vụ bạn đọc tại Phòng tra cứu luận án, luận văn, đề tài nghiên cứu khoa học</t>
  </si>
  <si>
    <t>Phục vụ bạn đọc trả tài liệu tại Thư viện khu A</t>
  </si>
  <si>
    <t>Phục vụ bạn đọc trả tài liệu tại Thư viện khu B</t>
  </si>
  <si>
    <t>Quản lý tài liệu và công tác thư viện tại Quảng Ninh</t>
  </si>
  <si>
    <t>Quản lý tài liệu và công tác thư viện tại Vũng Tàu</t>
  </si>
  <si>
    <t>Thanh toán cho bạn đọc ra trường</t>
  </si>
  <si>
    <t>Xây dựng, quản lý bộ sưu tập số</t>
  </si>
  <si>
    <t xml:space="preserve">Xử lý hình thức báo, tạp chí </t>
  </si>
  <si>
    <t>Xử lý hình thức luận án, luận văn</t>
  </si>
  <si>
    <t>Xử lý hình thức tài liệu sách, từ điển</t>
  </si>
  <si>
    <t>Xử lý hình thức tài liệu số</t>
  </si>
  <si>
    <t>Xử lý nội dung báo, tạp chí</t>
  </si>
  <si>
    <t>Xứ lý nội dung luận án, luận văn</t>
  </si>
  <si>
    <t>Xử lý nội dung tài liệu sách, từ điển</t>
  </si>
  <si>
    <t>Xử lý nội dung tài liệu số</t>
  </si>
  <si>
    <t>Giải đáp câu hỏi trực tuyến trên cổng thông tin</t>
  </si>
  <si>
    <t>Giới thiệu, tư vấn sách cho bạn đọc tại Hiệu sách</t>
  </si>
  <si>
    <t>Hướng dẫn bạn đọc sử dụng Thư viện số</t>
  </si>
  <si>
    <t>Hướng dẫn hỗ trợ tìm kiếm theo nhu cầu bạn đọc tại Phòng đọc</t>
  </si>
  <si>
    <t>Hướng dẫn hỗ trợ tìm kiếm theo nhu cầu bạn đọc tại Phòng mượn</t>
  </si>
  <si>
    <t>Khảo sát nhu cầu bạn đọc</t>
  </si>
  <si>
    <t>Kiểm kê vốn tài liệu tại Phòng đọc, báo - tạp chí</t>
  </si>
  <si>
    <t>Kiểm kê vốn tài liệu tại Phòng luận án, luận văn, đề tài khoa học</t>
  </si>
  <si>
    <t>Kiểm kê vốn tài liệu tại Phòng mượn khu A</t>
  </si>
  <si>
    <t>Kiểm kê vốn tài liệu tại Thư viện khu B</t>
  </si>
  <si>
    <t>Kiểm tra độ chính xác biên mục tài liệu giấy (sách, từ điển, luận án, luận văn)</t>
  </si>
  <si>
    <t>Kiểm tra, đánh giá độ chính xác trong việc biên mục tài liệu số</t>
  </si>
  <si>
    <t>Kiểm tra, tiếp nhận bản cứng, file luận án luận văn, đề tài nghiên cứu khoa học</t>
  </si>
  <si>
    <t>Kiểm tra, tiếp nhận báo, tạp chí</t>
  </si>
  <si>
    <t>Kiểm tra, tiếp nhận tài liệu (sách, từ điển) từ nguồn mua, tặng, phòng xuất bản nhà trường</t>
  </si>
  <si>
    <t>Lập báo cáo (tài liệu và tình hình phục vụ) tại Phòng đọc, báo - tạp chí</t>
  </si>
  <si>
    <t>Lập báo cáo (tài liệu và tình hình phục vụ) tại Phòng luận án, luận văn, đề tài khoa học</t>
  </si>
  <si>
    <t>Lập báo cáo (tài liệu và tình hình phục vụ) tại Phòng mượn khu A</t>
  </si>
  <si>
    <t>Lập báo cáo (tài liệu, tình hình phục vụ) tại Thư viện khu B</t>
  </si>
  <si>
    <t>Lập biểu ghi sơ bộ tài liệu nhập về Thư viện từ nguồn mua (trên phần mềm)</t>
  </si>
  <si>
    <t>Rà soát tài liệu phục vụ cho kiểm định</t>
  </si>
  <si>
    <t>Phối hợp với các khoa, bộ môn thống nhất tài liệu trong đề cương chi tiết</t>
  </si>
  <si>
    <t>Quản lý phần mềm thư viện Kipos</t>
  </si>
  <si>
    <t>Quản lý tổng tài liệu tại Thư viện và Hiệu sách</t>
  </si>
  <si>
    <t>Quản lý trang thiết bị thư viện (Kiểm tra, thống kê, đề xuất bổ sung và đề xuất thanh lý).</t>
  </si>
  <si>
    <t xml:space="preserve">Rà soát, lập danh mục, đề xuất bổ sung tài lệu cần in cho Phòng xuất bản </t>
  </si>
  <si>
    <t>Tạo tài khoản và kích hoạt tài khoản cho bạn đọc sử dụng thư viện</t>
  </si>
  <si>
    <t>Thanh lý tài liệu</t>
  </si>
  <si>
    <t>Tiếp nhận sách Quỹ Châu Á, các thủ tục với liên hiệp Thư viện</t>
  </si>
  <si>
    <t>Tổ chức truyền thông tài liệu</t>
  </si>
  <si>
    <t>Tổ chức, bồi dưỡng chuyên môn nghiệp vụ cho cán bộ Thư viện</t>
  </si>
  <si>
    <t>Tổng hợp báo cáo phục vụ kiểm định</t>
  </si>
  <si>
    <t>Trao đổi công tác thư viện với các Phòng tư liệu khoa trong nhà trường</t>
  </si>
  <si>
    <t>Tu bổ tài liệu</t>
  </si>
  <si>
    <t>Tư vấn, giới thiệu giải đáp thắc mắc, yêu cầu tại Phòng đọc</t>
  </si>
  <si>
    <t>Xuất tài liệu cho thư viện tại Quảng Ninh, Vũng Tàu</t>
  </si>
  <si>
    <t>Công tác kho tại Phòng đọc, báo - tạp chí (nhập, sắp xếp tài liệu)</t>
  </si>
  <si>
    <t>Công tác kho tại Phòng luận án, luận văn, đề tài khoa học (nhập, phân loại, sắp xếp lên giá)</t>
  </si>
  <si>
    <t>Cung cấp thông tin, báo cáo thống kê cho các đơn vị trong và ngoài trường</t>
  </si>
  <si>
    <t>Đề xuất, quản lý văn phòng phẩm của đơn vị</t>
  </si>
  <si>
    <t>Quản lý kho lưu trữ</t>
  </si>
  <si>
    <t>Quản lý tài liệu tại Hiệu sách (sắp xếp, kiểm kê, báo cáo)</t>
  </si>
  <si>
    <t xml:space="preserve">Quản lý tài liệu tại Phòng nghiệp vụ (sắp xếp, kiểm kê, báo cáo) </t>
  </si>
  <si>
    <t xml:space="preserve">Quản lý, xử lý hệ thống máy tính tại Phòng tra cứu </t>
  </si>
  <si>
    <t>Tập hợp danh mục những tài liệu số hoá bị lỗi</t>
  </si>
  <si>
    <t>Thông báo tài liệu mới</t>
  </si>
  <si>
    <t>Tìm các nguồn tài liệu để bổ sung</t>
  </si>
  <si>
    <t>PHÒNG HÀNH CHÍNH TỔNG HỢP</t>
  </si>
  <si>
    <t>1. Thời gian: 14h ngày 10 tháng 5 năm 2021</t>
  </si>
  <si>
    <t xml:space="preserve">I. Thời gian, địa điểm: </t>
  </si>
  <si>
    <t>2. Địa điểm: Tầng 3 - Trung tâm Thông tin - Thư viện</t>
  </si>
  <si>
    <t xml:space="preserve"> Nguyễn Hữu Độ - Tổ trưởng công đoàn Trung tâm</t>
  </si>
  <si>
    <t>Lê Văn Hưng - Giám đốc Trung tâm</t>
  </si>
  <si>
    <t>Cuộc họp kết thúc : 17h00 cùng ngày</t>
  </si>
  <si>
    <r>
      <t>+ Cá nhân đánh giá, xếp loại chất lượng mức (A</t>
    </r>
    <r>
      <rPr>
        <vertAlign val="superscript"/>
        <sz val="13"/>
        <color theme="1"/>
        <rFont val="Times New Roman"/>
        <family val="1"/>
      </rPr>
      <t>+</t>
    </r>
    <r>
      <rPr>
        <sz val="13"/>
        <color theme="1"/>
        <rFont val="Times New Roman"/>
        <family val="1"/>
      </rPr>
      <t xml:space="preserve">): 8 người (chiếm tỷ lệ 53,3 %)   </t>
    </r>
  </si>
  <si>
    <t xml:space="preserve">+ Cá nhân đánh giá, xếp loại chất lượng mức (A): 7 người (chiếm tỷ lệ 46,7 %)   </t>
  </si>
  <si>
    <t xml:space="preserve">+ Cá nhân đánh giá, xếp loại chất lượng mức (B): 0 người (chiếm tỷ lệ 0 %)   </t>
  </si>
  <si>
    <t xml:space="preserve">+ Cá nhân đánh giá, xếp loại chất lượng mức (C): 0 người (chiếm tỷ lệ 0 %)   </t>
  </si>
  <si>
    <t>2. Tổng số: 18 người; Có mặt 18; Vắng 0</t>
  </si>
  <si>
    <t>- Đơn vị nhất trí với bản tự nhận xét của từng cá nhân.</t>
  </si>
  <si>
    <t>Đề án nâng cấp hạ tầng công nghệ thông tin</t>
  </si>
  <si>
    <t>Quy chế tổ chức và hoạt động của Ban biên tập cổng thông tin điện tử Nhà trường</t>
  </si>
  <si>
    <t>Vệ sinh kho sách Phòng đọc, Phòng tự học, Phòng tra cứu, Phòng luận án, luận văn, Phòng mượn, Thư viện khu B</t>
  </si>
  <si>
    <t>Cấp lại mật khẩu email cho cán bộ, sinh viên, học viên</t>
  </si>
  <si>
    <t>Quản lý toàn bộ trang thiết bị hệ thống mạng, đề xuất sửa chữa thay thế các thiết bị hỏng.</t>
  </si>
  <si>
    <t>Tổng hợp báo cáo Bộ GD&amp;ĐT về CNTT của Nhà trường</t>
  </si>
  <si>
    <t>Xây dựng bộ forms khảo sát người học online</t>
  </si>
  <si>
    <t>1. Thành phần: Viên chức Trung tâm Thông tin - Thư viện</t>
  </si>
  <si>
    <t>THEO KẾ HOẠCH CỦA PHÒNG CT CTSV</t>
  </si>
  <si>
    <t>THEO KẾ HOẠCH CỦA HỘI LIÊN HIỆP THƯ VIỆN</t>
  </si>
  <si>
    <t>THEO KẾ HOẠCH KIỂM ĐỊNH CỦA NHÀ TRƯỜNG</t>
  </si>
  <si>
    <t>Sắp xếp tài liệu tại Thư viện khu A, khu B</t>
  </si>
  <si>
    <t xml:space="preserve">Phục vụ bạn đọc </t>
  </si>
  <si>
    <t>Quản lý cổng thông tin điện tử thư viện</t>
  </si>
  <si>
    <t>Từ tháng 08/2020 đến tháng 7/2021: 3</t>
  </si>
  <si>
    <t>Vệ sinh phòng máy chủ</t>
  </si>
  <si>
    <t>Điểm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</si>
</sst>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0_);_(* \(#.##0.00\);_(* &quot;-&quot;??_);_(@_)"/>
  </numFmts>
  <fonts count="25" x14ac:knownFonts="1">
    <font>
      <sz val="12"/>
      <color theme="1"/>
      <name val="Times New Roman"/>
      <family val="2"/>
    </font>
    <font>
      <sz val="12"/>
      <color theme="1"/>
      <name val="Times New Roman"/>
      <family val="2"/>
    </font>
    <font>
      <b/>
      <sz val="12"/>
      <color theme="1"/>
      <name val="Times New Roman"/>
      <family val="1"/>
    </font>
    <font>
      <b/>
      <i/>
      <sz val="14"/>
      <color theme="1"/>
      <name val="Times New Roman"/>
      <family val="1"/>
    </font>
    <font>
      <sz val="14"/>
      <color theme="1"/>
      <name val="Times New Roman"/>
      <family val="1"/>
    </font>
    <font>
      <sz val="11"/>
      <color theme="1"/>
      <name val="Times New Roman"/>
      <family val="1"/>
    </font>
    <font>
      <sz val="11"/>
      <name val="Times New Roman"/>
      <family val="1"/>
    </font>
    <font>
      <b/>
      <sz val="11"/>
      <name val="Times New Roman"/>
      <family val="1"/>
    </font>
    <font>
      <b/>
      <sz val="11"/>
      <color theme="1"/>
      <name val="Times New Roman"/>
      <family val="1"/>
    </font>
    <font>
      <sz val="13"/>
      <color theme="1"/>
      <name val="Times New Roman"/>
      <family val="2"/>
    </font>
    <font>
      <sz val="12"/>
      <color theme="1"/>
      <name val="Times New Roman"/>
      <family val="1"/>
    </font>
    <font>
      <sz val="11"/>
      <color theme="1"/>
      <name val="Calibri"/>
      <family val="2"/>
      <scheme val="minor"/>
    </font>
    <font>
      <b/>
      <sz val="11"/>
      <color theme="1"/>
      <name val="Calibri"/>
      <family val="2"/>
      <scheme val="minor"/>
    </font>
    <font>
      <sz val="10"/>
      <name val="Times New Roman"/>
      <family val="1"/>
    </font>
    <font>
      <sz val="10"/>
      <color rgb="FFFF0000"/>
      <name val="Times New Roman"/>
      <family val="1"/>
    </font>
    <font>
      <sz val="8"/>
      <name val="Times New Roman"/>
      <family val="2"/>
    </font>
    <font>
      <b/>
      <sz val="13"/>
      <color theme="1"/>
      <name val="Times New Roman"/>
      <family val="1"/>
    </font>
    <font>
      <sz val="13"/>
      <color theme="1"/>
      <name val="Times New Roman"/>
      <family val="1"/>
    </font>
    <font>
      <vertAlign val="superscript"/>
      <sz val="13"/>
      <color theme="1"/>
      <name val="Times New Roman"/>
      <family val="1"/>
    </font>
    <font>
      <sz val="12"/>
      <name val="Times New Roman"/>
      <family val="1"/>
    </font>
    <font>
      <b/>
      <sz val="12"/>
      <name val="Times New Roman"/>
      <family val="1"/>
    </font>
    <font>
      <sz val="12"/>
      <color rgb="FF000000"/>
      <name val="Times New Roman"/>
      <family val="1"/>
    </font>
    <font>
      <sz val="10"/>
      <color theme="1"/>
      <name val="Times New Roman"/>
      <family val="1"/>
    </font>
    <font>
      <sz val="11"/>
      <color rgb="FFFF0000"/>
      <name val="Times New Roman"/>
      <family val="1"/>
    </font>
    <font>
      <sz val="12"/>
      <color rgb="FFFF0000"/>
      <name val="Times New Roman"/>
      <family val="1"/>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auto="1"/>
      </bottom>
      <diagonal/>
    </border>
    <border>
      <left/>
      <right style="thin">
        <color auto="1"/>
      </right>
      <top/>
      <bottom style="thin">
        <color auto="1"/>
      </bottom>
      <diagonal/>
    </border>
    <border>
      <left/>
      <right style="thin">
        <color indexed="64"/>
      </right>
      <top style="thin">
        <color indexed="64"/>
      </top>
      <bottom style="thin">
        <color indexed="64"/>
      </bottom>
      <diagonal/>
    </border>
  </borders>
  <cellStyleXfs count="5">
    <xf numFmtId="0" fontId="0" fillId="0" borderId="0"/>
    <xf numFmtId="0" fontId="9" fillId="0" borderId="0"/>
    <xf numFmtId="165" fontId="9" fillId="0" borderId="0" applyFont="0" applyFill="0" applyBorder="0" applyAlignment="0" applyProtection="0"/>
    <xf numFmtId="0" fontId="1" fillId="0" borderId="0"/>
    <xf numFmtId="0" fontId="11" fillId="0" borderId="0"/>
  </cellStyleXfs>
  <cellXfs count="193">
    <xf numFmtId="0" fontId="0" fillId="0" borderId="0" xfId="0"/>
    <xf numFmtId="0" fontId="0" fillId="0" borderId="0" xfId="0" applyAlignment="1">
      <alignment vertical="center"/>
    </xf>
    <xf numFmtId="0" fontId="0" fillId="0" borderId="1" xfId="0" applyBorder="1" applyAlignment="1">
      <alignment horizontal="center" vertical="center"/>
    </xf>
    <xf numFmtId="0" fontId="0" fillId="0" borderId="0" xfId="0" applyAlignment="1">
      <alignment horizontal="center"/>
    </xf>
    <xf numFmtId="0" fontId="5" fillId="2" borderId="0" xfId="0" applyFont="1" applyFill="1" applyAlignment="1">
      <alignment horizontal="center" vertical="center"/>
    </xf>
    <xf numFmtId="0" fontId="5" fillId="2" borderId="0" xfId="0" applyFont="1" applyFill="1"/>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0" xfId="0" quotePrefix="1" applyFont="1" applyAlignment="1">
      <alignment vertical="center"/>
    </xf>
    <xf numFmtId="0" fontId="5" fillId="0" borderId="0" xfId="0" applyFo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vertical="center"/>
    </xf>
    <xf numFmtId="0" fontId="6" fillId="0" borderId="0" xfId="0" applyFont="1" applyAlignment="1">
      <alignment horizontal="left" vertical="center"/>
    </xf>
    <xf numFmtId="0" fontId="7" fillId="0" borderId="0" xfId="0" applyFont="1" applyAlignment="1">
      <alignment vertical="center"/>
    </xf>
    <xf numFmtId="0" fontId="5" fillId="0" borderId="4" xfId="0" applyFont="1" applyBorder="1" applyAlignment="1">
      <alignment horizontal="center" vertical="center"/>
    </xf>
    <xf numFmtId="0" fontId="8" fillId="0" borderId="2"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xf numFmtId="0" fontId="0" fillId="0" borderId="0" xfId="0" applyAlignment="1">
      <alignment wrapText="1"/>
    </xf>
    <xf numFmtId="0" fontId="5" fillId="2" borderId="0" xfId="0" applyFont="1" applyFill="1" applyAlignment="1"/>
    <xf numFmtId="0" fontId="8" fillId="0" borderId="0" xfId="0" applyFont="1" applyAlignment="1">
      <alignment vertical="center"/>
    </xf>
    <xf numFmtId="0" fontId="8" fillId="0" borderId="0" xfId="0" applyFont="1" applyAlignment="1">
      <alignment horizontal="center" vertical="center"/>
    </xf>
    <xf numFmtId="0" fontId="5" fillId="0" borderId="0" xfId="0" applyFont="1" applyAlignment="1"/>
    <xf numFmtId="0" fontId="5" fillId="2" borderId="1" xfId="0" applyFont="1" applyFill="1" applyBorder="1" applyAlignment="1">
      <alignment horizontal="center" vertical="center" wrapText="1"/>
    </xf>
    <xf numFmtId="0" fontId="5" fillId="2" borderId="1" xfId="0" applyFont="1" applyFill="1" applyBorder="1" applyAlignment="1">
      <alignment horizontal="center"/>
    </xf>
    <xf numFmtId="0" fontId="5" fillId="2" borderId="1" xfId="0" applyFont="1" applyFill="1" applyBorder="1"/>
    <xf numFmtId="164" fontId="5" fillId="2" borderId="1" xfId="0" applyNumberFormat="1" applyFont="1" applyFill="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pplyAlignment="1">
      <alignment horizontal="center" vertical="center"/>
    </xf>
    <xf numFmtId="0" fontId="6" fillId="2" borderId="0" xfId="0" applyFont="1" applyFill="1"/>
    <xf numFmtId="0" fontId="5" fillId="2" borderId="1" xfId="0" applyFont="1" applyFill="1" applyBorder="1" applyAlignment="1">
      <alignment vertical="center"/>
    </xf>
    <xf numFmtId="0" fontId="6" fillId="2" borderId="0" xfId="0" applyFont="1" applyFill="1" applyAlignment="1">
      <alignment horizontal="center" vertical="center"/>
    </xf>
    <xf numFmtId="0" fontId="6" fillId="2" borderId="0" xfId="0" applyFont="1" applyFill="1" applyAlignment="1">
      <alignment horizontal="left"/>
    </xf>
    <xf numFmtId="0" fontId="8" fillId="2" borderId="0" xfId="0" applyFont="1" applyFill="1" applyAlignment="1">
      <alignment vertical="center"/>
    </xf>
    <xf numFmtId="0" fontId="6" fillId="2" borderId="1" xfId="0" applyFont="1" applyFill="1" applyBorder="1" applyAlignment="1">
      <alignment vertical="center"/>
    </xf>
    <xf numFmtId="0" fontId="6" fillId="2" borderId="1" xfId="0" applyFont="1" applyFill="1" applyBorder="1" applyAlignment="1">
      <alignment vertical="center" wrapText="1"/>
    </xf>
    <xf numFmtId="164" fontId="0" fillId="0" borderId="0" xfId="0" applyNumberFormat="1"/>
    <xf numFmtId="164" fontId="8" fillId="2" borderId="0" xfId="0" applyNumberFormat="1" applyFont="1" applyFill="1" applyAlignment="1">
      <alignment vertical="center"/>
    </xf>
    <xf numFmtId="0" fontId="8" fillId="0" borderId="1" xfId="0" applyFont="1" applyBorder="1" applyAlignment="1">
      <alignment horizontal="center" vertical="center"/>
    </xf>
    <xf numFmtId="0" fontId="0" fillId="0" borderId="0" xfId="0" applyAlignment="1"/>
    <xf numFmtId="0" fontId="12" fillId="0" borderId="0" xfId="0" applyFont="1" applyAlignment="1">
      <alignment vertical="center"/>
    </xf>
    <xf numFmtId="0" fontId="12" fillId="0" borderId="0" xfId="0" applyFont="1" applyAlignment="1">
      <alignment horizontal="center" vertical="center"/>
    </xf>
    <xf numFmtId="1" fontId="12" fillId="0" borderId="0" xfId="0" applyNumberFormat="1" applyFont="1" applyAlignment="1">
      <alignment horizontal="center" vertical="center"/>
    </xf>
    <xf numFmtId="1" fontId="0" fillId="0" borderId="0" xfId="0" applyNumberFormat="1" applyAlignment="1">
      <alignment horizontal="center"/>
    </xf>
    <xf numFmtId="0" fontId="0" fillId="2" borderId="3" xfId="0" applyFill="1" applyBorder="1" applyAlignment="1">
      <alignment horizontal="center"/>
    </xf>
    <xf numFmtId="0" fontId="5" fillId="2" borderId="3" xfId="0" applyFont="1" applyFill="1" applyBorder="1"/>
    <xf numFmtId="0" fontId="0" fillId="0" borderId="1" xfId="0" applyBorder="1" applyAlignment="1">
      <alignment horizontal="center"/>
    </xf>
    <xf numFmtId="1" fontId="0" fillId="0" borderId="1" xfId="0" applyNumberFormat="1" applyBorder="1" applyAlignment="1">
      <alignment horizontal="center"/>
    </xf>
    <xf numFmtId="0" fontId="5" fillId="0" borderId="1" xfId="0" applyFont="1" applyBorder="1" applyAlignment="1">
      <alignment horizontal="center"/>
    </xf>
    <xf numFmtId="0" fontId="13" fillId="2" borderId="1" xfId="0" applyFont="1" applyFill="1" applyBorder="1" applyAlignment="1">
      <alignment horizontal="left"/>
    </xf>
    <xf numFmtId="0" fontId="14" fillId="2" borderId="1" xfId="0" applyFont="1" applyFill="1" applyBorder="1" applyAlignment="1">
      <alignment horizontal="left"/>
    </xf>
    <xf numFmtId="0" fontId="10" fillId="0" borderId="1" xfId="1" applyFont="1" applyBorder="1" applyAlignment="1">
      <alignment horizontal="left" vertical="center" wrapText="1"/>
    </xf>
    <xf numFmtId="0" fontId="7" fillId="2" borderId="10" xfId="0" applyFont="1" applyFill="1" applyBorder="1" applyAlignment="1">
      <alignment horizontal="center" vertical="center" wrapText="1"/>
    </xf>
    <xf numFmtId="1" fontId="5" fillId="0" borderId="1" xfId="0" applyNumberFormat="1" applyFont="1" applyBorder="1" applyAlignment="1">
      <alignment horizontal="center" vertical="center"/>
    </xf>
    <xf numFmtId="1" fontId="5" fillId="0" borderId="1" xfId="0" applyNumberFormat="1" applyFont="1" applyBorder="1" applyAlignment="1">
      <alignment horizontal="center" vertical="center" wrapText="1"/>
    </xf>
    <xf numFmtId="0" fontId="17" fillId="0" borderId="0" xfId="0" applyFont="1" applyAlignment="1">
      <alignment vertical="center"/>
    </xf>
    <xf numFmtId="0" fontId="16" fillId="0" borderId="0" xfId="0" applyFont="1" applyAlignment="1">
      <alignment vertical="center"/>
    </xf>
    <xf numFmtId="0" fontId="17" fillId="0" borderId="0" xfId="0" quotePrefix="1" applyFont="1" applyAlignment="1">
      <alignment vertical="center"/>
    </xf>
    <xf numFmtId="0" fontId="17" fillId="0" borderId="0" xfId="0" applyFont="1" applyAlignment="1">
      <alignment horizontal="justify" vertical="center"/>
    </xf>
    <xf numFmtId="0" fontId="10" fillId="0" borderId="0" xfId="0" applyFont="1"/>
    <xf numFmtId="0" fontId="19" fillId="0" borderId="0" xfId="0" applyFont="1" applyAlignment="1">
      <alignment horizontal="left" vertical="center"/>
    </xf>
    <xf numFmtId="0" fontId="20" fillId="0" borderId="0" xfId="0" applyFont="1" applyAlignment="1">
      <alignment vertical="center"/>
    </xf>
    <xf numFmtId="0" fontId="19" fillId="0" borderId="0" xfId="0" applyFont="1" applyAlignment="1">
      <alignment vertical="center"/>
    </xf>
    <xf numFmtId="0" fontId="10" fillId="2" borderId="0" xfId="0" applyFont="1" applyFill="1"/>
    <xf numFmtId="0" fontId="20" fillId="0" borderId="0" xfId="0" applyFont="1" applyAlignment="1">
      <alignment horizontal="left" vertical="center"/>
    </xf>
    <xf numFmtId="0" fontId="2" fillId="0" borderId="2" xfId="0" applyFont="1" applyBorder="1" applyAlignment="1">
      <alignment horizontal="center"/>
    </xf>
    <xf numFmtId="0" fontId="10"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10"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2" fillId="0" borderId="0" xfId="0" applyFont="1" applyAlignment="1">
      <alignment vertical="center" wrapText="1"/>
    </xf>
    <xf numFmtId="0" fontId="17" fillId="0" borderId="0" xfId="0" applyFont="1" applyAlignment="1">
      <alignment horizontal="center" vertical="center"/>
    </xf>
    <xf numFmtId="0" fontId="2" fillId="0" borderId="0" xfId="0" applyFont="1" applyAlignment="1">
      <alignment horizontal="center"/>
    </xf>
    <xf numFmtId="0" fontId="2" fillId="0" borderId="2" xfId="0" applyFont="1" applyBorder="1" applyAlignment="1">
      <alignment horizontal="center" vertical="center"/>
    </xf>
    <xf numFmtId="0" fontId="10" fillId="2" borderId="1" xfId="0" applyFont="1" applyFill="1" applyBorder="1" applyAlignment="1">
      <alignment horizontal="center"/>
    </xf>
    <xf numFmtId="0" fontId="10" fillId="0" borderId="1" xfId="0" applyFont="1" applyBorder="1" applyAlignment="1">
      <alignment horizontal="center"/>
    </xf>
    <xf numFmtId="0" fontId="10" fillId="0" borderId="0" xfId="0" applyFont="1" applyAlignment="1">
      <alignment horizontal="center" vertical="center"/>
    </xf>
    <xf numFmtId="0" fontId="20" fillId="0" borderId="0" xfId="0" applyFont="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21" fillId="0" borderId="1" xfId="0" applyFont="1" applyFill="1" applyBorder="1" applyAlignment="1">
      <alignment horizontal="center" vertical="center" wrapText="1"/>
    </xf>
    <xf numFmtId="0" fontId="10" fillId="0" borderId="0" xfId="0" applyFont="1" applyFill="1"/>
    <xf numFmtId="0" fontId="5" fillId="0" borderId="6" xfId="0" applyFont="1" applyFill="1" applyBorder="1" applyAlignment="1">
      <alignment horizontal="justify" vertical="center" wrapText="1"/>
    </xf>
    <xf numFmtId="0" fontId="5" fillId="0" borderId="0" xfId="0" applyFont="1" applyFill="1" applyAlignment="1">
      <alignment horizontal="left"/>
    </xf>
    <xf numFmtId="0" fontId="10" fillId="0" borderId="1" xfId="0" applyFont="1" applyFill="1" applyBorder="1" applyAlignment="1">
      <alignment horizontal="center" vertical="center" wrapText="1"/>
    </xf>
    <xf numFmtId="0" fontId="8" fillId="0" borderId="0" xfId="0" applyFont="1" applyAlignment="1">
      <alignment horizontal="center"/>
    </xf>
    <xf numFmtId="0" fontId="2" fillId="0" borderId="0" xfId="0" applyFont="1" applyAlignment="1">
      <alignment horizontal="center"/>
    </xf>
    <xf numFmtId="0" fontId="10" fillId="0" borderId="0" xfId="0" applyFont="1" applyAlignment="1">
      <alignment horizontal="center" vertical="center"/>
    </xf>
    <xf numFmtId="0" fontId="0" fillId="0" borderId="0" xfId="0" applyAlignment="1">
      <alignment horizontal="center"/>
    </xf>
    <xf numFmtId="0" fontId="7" fillId="2" borderId="1" xfId="0" applyFont="1" applyFill="1" applyBorder="1" applyAlignment="1">
      <alignment horizontal="center" vertical="center" wrapText="1"/>
    </xf>
    <xf numFmtId="0" fontId="10" fillId="0" borderId="1" xfId="0" applyFont="1" applyBorder="1"/>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19" fillId="2" borderId="1" xfId="0" applyFont="1" applyFill="1" applyBorder="1" applyAlignment="1">
      <alignment vertical="center"/>
    </xf>
    <xf numFmtId="0" fontId="19" fillId="2" borderId="1" xfId="0" applyFont="1" applyFill="1" applyBorder="1" applyAlignment="1">
      <alignment horizontal="center" vertical="center"/>
    </xf>
    <xf numFmtId="0" fontId="19" fillId="2" borderId="1" xfId="0" applyFont="1" applyFill="1" applyBorder="1" applyAlignment="1">
      <alignment vertical="center" wrapText="1"/>
    </xf>
    <xf numFmtId="0" fontId="10" fillId="2" borderId="1" xfId="0" applyFont="1" applyFill="1" applyBorder="1" applyAlignment="1">
      <alignment horizontal="center" vertical="center"/>
    </xf>
    <xf numFmtId="164" fontId="10" fillId="0" borderId="1" xfId="0" applyNumberFormat="1" applyFont="1" applyBorder="1" applyAlignment="1">
      <alignment horizontal="center"/>
    </xf>
    <xf numFmtId="0" fontId="19" fillId="2" borderId="1" xfId="0" applyFont="1" applyFill="1" applyBorder="1" applyAlignment="1">
      <alignment horizontal="left" vertical="center"/>
    </xf>
    <xf numFmtId="0" fontId="10" fillId="0" borderId="0" xfId="0" applyFont="1" applyAlignment="1">
      <alignment horizontal="center"/>
    </xf>
    <xf numFmtId="0" fontId="10" fillId="0" borderId="0" xfId="0" applyFont="1" applyAlignment="1"/>
    <xf numFmtId="0" fontId="2" fillId="0" borderId="0" xfId="0" applyFont="1" applyAlignment="1">
      <alignment horizontal="center" vertical="center"/>
    </xf>
    <xf numFmtId="0" fontId="22" fillId="0" borderId="1" xfId="0" applyFont="1" applyBorder="1" applyAlignment="1">
      <alignment horizont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justify" vertical="center" wrapText="1"/>
    </xf>
    <xf numFmtId="0" fontId="24" fillId="0" borderId="1" xfId="0" applyFont="1" applyFill="1" applyBorder="1" applyAlignment="1">
      <alignment horizontal="center" vertical="center" wrapText="1"/>
    </xf>
    <xf numFmtId="0" fontId="24" fillId="0" borderId="0" xfId="0" applyFont="1" applyFill="1"/>
    <xf numFmtId="0" fontId="2" fillId="0" borderId="0" xfId="0" applyFont="1" applyAlignment="1">
      <alignment horizontal="center" vertical="center"/>
    </xf>
    <xf numFmtId="0" fontId="2" fillId="0" borderId="0" xfId="0" applyFont="1" applyAlignment="1">
      <alignment horizont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0" xfId="0" applyFont="1" applyAlignment="1">
      <alignment horizontal="center" vertical="center"/>
    </xf>
    <xf numFmtId="0" fontId="20" fillId="0" borderId="0" xfId="0" applyFont="1" applyAlignment="1">
      <alignment horizontal="center" vertical="center"/>
    </xf>
    <xf numFmtId="0" fontId="2" fillId="0" borderId="4" xfId="0" applyFont="1" applyBorder="1" applyAlignment="1">
      <alignment horizontal="center"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wrapText="1"/>
    </xf>
    <xf numFmtId="0" fontId="10" fillId="0" borderId="1" xfId="0" applyFont="1" applyBorder="1" applyAlignment="1">
      <alignment horizont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2" fontId="8" fillId="0" borderId="6" xfId="0" applyNumberFormat="1" applyFont="1" applyBorder="1" applyAlignment="1">
      <alignment horizontal="center" vertical="center" wrapText="1"/>
    </xf>
    <xf numFmtId="2" fontId="8" fillId="0" borderId="7"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7" fillId="0" borderId="0" xfId="0" quotePrefix="1" applyFont="1" applyAlignment="1">
      <alignment horizontal="left" vertical="center" wrapText="1"/>
    </xf>
    <xf numFmtId="0" fontId="0" fillId="0" borderId="0" xfId="0" applyAlignment="1">
      <alignment horizontal="center"/>
    </xf>
    <xf numFmtId="0" fontId="16" fillId="0" borderId="0" xfId="0" applyFont="1" applyAlignment="1">
      <alignment horizontal="center" vertical="center"/>
    </xf>
    <xf numFmtId="0" fontId="5" fillId="0" borderId="0" xfId="0" applyFont="1" applyAlignment="1">
      <alignment horizontal="center" vertical="center"/>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2" xfId="0" quotePrefix="1" applyNumberFormat="1" applyFont="1" applyFill="1" applyBorder="1" applyAlignment="1">
      <alignment horizontal="center" vertical="center"/>
    </xf>
    <xf numFmtId="0" fontId="6" fillId="2" borderId="3" xfId="0" quotePrefix="1" applyNumberFormat="1" applyFont="1" applyFill="1" applyBorder="1" applyAlignment="1">
      <alignment horizontal="center" vertical="center"/>
    </xf>
    <xf numFmtId="0" fontId="7"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2" borderId="2" xfId="0" quotePrefix="1" applyFont="1" applyFill="1" applyBorder="1" applyAlignment="1">
      <alignment horizontal="center" vertical="center"/>
    </xf>
    <xf numFmtId="0" fontId="6" fillId="2" borderId="3" xfId="0" quotePrefix="1" applyFont="1" applyFill="1" applyBorder="1" applyAlignment="1">
      <alignment horizontal="center" vertical="center"/>
    </xf>
    <xf numFmtId="0" fontId="6" fillId="2" borderId="2" xfId="0" applyNumberFormat="1" applyFont="1" applyFill="1" applyBorder="1" applyAlignment="1">
      <alignment horizontal="center" vertical="center"/>
    </xf>
    <xf numFmtId="0" fontId="6"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164" fontId="8" fillId="2" borderId="2" xfId="0" applyNumberFormat="1"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0" xfId="0" applyFont="1" applyFill="1" applyAlignment="1">
      <alignment horizontal="center" vertical="center"/>
    </xf>
    <xf numFmtId="1" fontId="8" fillId="0" borderId="2" xfId="0" applyNumberFormat="1" applyFont="1" applyBorder="1" applyAlignment="1">
      <alignment horizontal="center" vertical="center"/>
    </xf>
    <xf numFmtId="1" fontId="8" fillId="0" borderId="3" xfId="0" applyNumberFormat="1" applyFont="1" applyBorder="1" applyAlignment="1">
      <alignment horizontal="center" vertical="center"/>
    </xf>
  </cellXfs>
  <cellStyles count="5">
    <cellStyle name="Comma 2" xfId="2" xr:uid="{00000000-0005-0000-0000-000000000000}"/>
    <cellStyle name="Normal" xfId="0" builtinId="0"/>
    <cellStyle name="Normal 2" xfId="1" xr:uid="{00000000-0005-0000-0000-000002000000}"/>
    <cellStyle name="Normal 3" xfId="3" xr:uid="{00000000-0005-0000-0000-000003000000}"/>
    <cellStyle name="Normal 4" xfId="4" xr:uid="{00000000-0005-0000-0000-000004000000}"/>
  </cellStyles>
  <dxfs count="5">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1165225</xdr:colOff>
      <xdr:row>3</xdr:row>
      <xdr:rowOff>0</xdr:rowOff>
    </xdr:from>
    <xdr:to>
      <xdr:col>3</xdr:col>
      <xdr:colOff>427990</xdr:colOff>
      <xdr:row>3</xdr:row>
      <xdr:rowOff>0</xdr:rowOff>
    </xdr:to>
    <xdr:cxnSp macro="">
      <xdr:nvCxnSpPr>
        <xdr:cNvPr id="2" name="Straight Connector 1">
          <a:extLst>
            <a:ext uri="{FF2B5EF4-FFF2-40B4-BE49-F238E27FC236}">
              <a16:creationId xmlns:a16="http://schemas.microsoft.com/office/drawing/2014/main" id="{00000000-0008-0000-0000-000002000000}"/>
            </a:ext>
          </a:extLst>
        </xdr:cNvPr>
        <xdr:cNvCxnSpPr/>
      </xdr:nvCxnSpPr>
      <xdr:spPr>
        <a:xfrm>
          <a:off x="1565275" y="400050"/>
          <a:ext cx="146304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4034</xdr:colOff>
      <xdr:row>2</xdr:row>
      <xdr:rowOff>197560</xdr:rowOff>
    </xdr:from>
    <xdr:to>
      <xdr:col>11</xdr:col>
      <xdr:colOff>26894</xdr:colOff>
      <xdr:row>2</xdr:row>
      <xdr:rowOff>197560</xdr:rowOff>
    </xdr:to>
    <xdr:cxnSp macro="">
      <xdr:nvCxnSpPr>
        <xdr:cNvPr id="2" name="Straight Connector 1">
          <a:extLst>
            <a:ext uri="{FF2B5EF4-FFF2-40B4-BE49-F238E27FC236}">
              <a16:creationId xmlns:a16="http://schemas.microsoft.com/office/drawing/2014/main" id="{376B475E-9A0E-4152-8EAC-C65B99936DB7}"/>
            </a:ext>
          </a:extLst>
        </xdr:cNvPr>
        <xdr:cNvCxnSpPr/>
      </xdr:nvCxnSpPr>
      <xdr:spPr>
        <a:xfrm>
          <a:off x="7633559" y="597610"/>
          <a:ext cx="17373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1101090</xdr:colOff>
      <xdr:row>3</xdr:row>
      <xdr:rowOff>1905</xdr:rowOff>
    </xdr:from>
    <xdr:to>
      <xdr:col>1</xdr:col>
      <xdr:colOff>2282190</xdr:colOff>
      <xdr:row>3</xdr:row>
      <xdr:rowOff>1905</xdr:rowOff>
    </xdr:to>
    <xdr:cxnSp macro="">
      <xdr:nvCxnSpPr>
        <xdr:cNvPr id="3" name="Straight Connector 2">
          <a:extLst>
            <a:ext uri="{FF2B5EF4-FFF2-40B4-BE49-F238E27FC236}">
              <a16:creationId xmlns:a16="http://schemas.microsoft.com/office/drawing/2014/main" id="{0BDA77A1-1173-49D3-B7AD-044A56CCBAAB}"/>
            </a:ext>
          </a:extLst>
        </xdr:cNvPr>
        <xdr:cNvCxnSpPr/>
      </xdr:nvCxnSpPr>
      <xdr:spPr>
        <a:xfrm>
          <a:off x="1424940" y="601980"/>
          <a:ext cx="1181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280259</xdr:colOff>
      <xdr:row>2</xdr:row>
      <xdr:rowOff>197560</xdr:rowOff>
    </xdr:from>
    <xdr:to>
      <xdr:col>11</xdr:col>
      <xdr:colOff>17369</xdr:colOff>
      <xdr:row>2</xdr:row>
      <xdr:rowOff>197560</xdr:rowOff>
    </xdr:to>
    <xdr:cxnSp macro="">
      <xdr:nvCxnSpPr>
        <xdr:cNvPr id="4" name="Straight Connector 3">
          <a:extLst>
            <a:ext uri="{FF2B5EF4-FFF2-40B4-BE49-F238E27FC236}">
              <a16:creationId xmlns:a16="http://schemas.microsoft.com/office/drawing/2014/main" id="{D2EFEFCA-339C-4763-855B-D31086A3D146}"/>
            </a:ext>
          </a:extLst>
        </xdr:cNvPr>
        <xdr:cNvCxnSpPr/>
      </xdr:nvCxnSpPr>
      <xdr:spPr>
        <a:xfrm>
          <a:off x="7624034" y="597610"/>
          <a:ext cx="17373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1043940</xdr:colOff>
      <xdr:row>3</xdr:row>
      <xdr:rowOff>1905</xdr:rowOff>
    </xdr:from>
    <xdr:to>
      <xdr:col>1</xdr:col>
      <xdr:colOff>2225040</xdr:colOff>
      <xdr:row>3</xdr:row>
      <xdr:rowOff>1905</xdr:rowOff>
    </xdr:to>
    <xdr:cxnSp macro="">
      <xdr:nvCxnSpPr>
        <xdr:cNvPr id="5" name="Straight Connector 4">
          <a:extLst>
            <a:ext uri="{FF2B5EF4-FFF2-40B4-BE49-F238E27FC236}">
              <a16:creationId xmlns:a16="http://schemas.microsoft.com/office/drawing/2014/main" id="{12B885B3-2821-40B4-954D-172B06B07693}"/>
            </a:ext>
          </a:extLst>
        </xdr:cNvPr>
        <xdr:cNvCxnSpPr/>
      </xdr:nvCxnSpPr>
      <xdr:spPr>
        <a:xfrm>
          <a:off x="1367790" y="601980"/>
          <a:ext cx="1181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280259</xdr:colOff>
      <xdr:row>2</xdr:row>
      <xdr:rowOff>197560</xdr:rowOff>
    </xdr:from>
    <xdr:to>
      <xdr:col>11</xdr:col>
      <xdr:colOff>17369</xdr:colOff>
      <xdr:row>2</xdr:row>
      <xdr:rowOff>197560</xdr:rowOff>
    </xdr:to>
    <xdr:cxnSp macro="">
      <xdr:nvCxnSpPr>
        <xdr:cNvPr id="6" name="Straight Connector 5">
          <a:extLst>
            <a:ext uri="{FF2B5EF4-FFF2-40B4-BE49-F238E27FC236}">
              <a16:creationId xmlns:a16="http://schemas.microsoft.com/office/drawing/2014/main" id="{40688148-3922-4EFF-9AE3-6285B4A184C8}"/>
            </a:ext>
          </a:extLst>
        </xdr:cNvPr>
        <xdr:cNvCxnSpPr/>
      </xdr:nvCxnSpPr>
      <xdr:spPr>
        <a:xfrm>
          <a:off x="7624034" y="597610"/>
          <a:ext cx="17373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1043940</xdr:colOff>
      <xdr:row>3</xdr:row>
      <xdr:rowOff>1905</xdr:rowOff>
    </xdr:from>
    <xdr:to>
      <xdr:col>1</xdr:col>
      <xdr:colOff>2225040</xdr:colOff>
      <xdr:row>3</xdr:row>
      <xdr:rowOff>1905</xdr:rowOff>
    </xdr:to>
    <xdr:cxnSp macro="">
      <xdr:nvCxnSpPr>
        <xdr:cNvPr id="7" name="Straight Connector 6">
          <a:extLst>
            <a:ext uri="{FF2B5EF4-FFF2-40B4-BE49-F238E27FC236}">
              <a16:creationId xmlns:a16="http://schemas.microsoft.com/office/drawing/2014/main" id="{57467421-6058-46D7-9D1D-F4E0CF232157}"/>
            </a:ext>
          </a:extLst>
        </xdr:cNvPr>
        <xdr:cNvCxnSpPr/>
      </xdr:nvCxnSpPr>
      <xdr:spPr>
        <a:xfrm>
          <a:off x="1367790" y="601980"/>
          <a:ext cx="1181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173355</xdr:colOff>
      <xdr:row>3</xdr:row>
      <xdr:rowOff>3810</xdr:rowOff>
    </xdr:from>
    <xdr:to>
      <xdr:col>2</xdr:col>
      <xdr:colOff>249555</xdr:colOff>
      <xdr:row>3</xdr:row>
      <xdr:rowOff>3810</xdr:rowOff>
    </xdr:to>
    <xdr:cxnSp macro="">
      <xdr:nvCxnSpPr>
        <xdr:cNvPr id="2" name="Straight Connector 1">
          <a:extLst>
            <a:ext uri="{FF2B5EF4-FFF2-40B4-BE49-F238E27FC236}">
              <a16:creationId xmlns:a16="http://schemas.microsoft.com/office/drawing/2014/main" id="{14FECDB6-6DA5-447C-ADCA-A28F5C4D2916}"/>
            </a:ext>
          </a:extLst>
        </xdr:cNvPr>
        <xdr:cNvCxnSpPr/>
      </xdr:nvCxnSpPr>
      <xdr:spPr>
        <a:xfrm>
          <a:off x="668655" y="575310"/>
          <a:ext cx="17811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114299</xdr:colOff>
      <xdr:row>3</xdr:row>
      <xdr:rowOff>1905</xdr:rowOff>
    </xdr:from>
    <xdr:to>
      <xdr:col>15</xdr:col>
      <xdr:colOff>1499234</xdr:colOff>
      <xdr:row>3</xdr:row>
      <xdr:rowOff>1905</xdr:rowOff>
    </xdr:to>
    <xdr:cxnSp macro="">
      <xdr:nvCxnSpPr>
        <xdr:cNvPr id="3" name="Straight Connector 2">
          <a:extLst>
            <a:ext uri="{FF2B5EF4-FFF2-40B4-BE49-F238E27FC236}">
              <a16:creationId xmlns:a16="http://schemas.microsoft.com/office/drawing/2014/main" id="{BD3B887D-EDC6-4AB5-9B1A-ACE4AFE4BCBE}"/>
            </a:ext>
          </a:extLst>
        </xdr:cNvPr>
        <xdr:cNvCxnSpPr/>
      </xdr:nvCxnSpPr>
      <xdr:spPr>
        <a:xfrm>
          <a:off x="7010399" y="573405"/>
          <a:ext cx="17373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405765</xdr:colOff>
      <xdr:row>3</xdr:row>
      <xdr:rowOff>3810</xdr:rowOff>
    </xdr:from>
    <xdr:to>
      <xdr:col>5</xdr:col>
      <xdr:colOff>131445</xdr:colOff>
      <xdr:row>3</xdr:row>
      <xdr:rowOff>3810</xdr:rowOff>
    </xdr:to>
    <xdr:cxnSp macro="">
      <xdr:nvCxnSpPr>
        <xdr:cNvPr id="2" name="Straight Connector 1">
          <a:extLst>
            <a:ext uri="{FF2B5EF4-FFF2-40B4-BE49-F238E27FC236}">
              <a16:creationId xmlns:a16="http://schemas.microsoft.com/office/drawing/2014/main" id="{ED0743E4-D260-4A1B-83C6-06A73C8675C6}"/>
            </a:ext>
          </a:extLst>
        </xdr:cNvPr>
        <xdr:cNvCxnSpPr/>
      </xdr:nvCxnSpPr>
      <xdr:spPr>
        <a:xfrm>
          <a:off x="1910715" y="622935"/>
          <a:ext cx="17830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le%20KHCN%2010.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73;&#225;nh%20gi&#225;%20vi&#234;n%20ch&#7913;c\&#273;&#225;nh%20gi&#225;%202020-2021\k&#7871;t%20qu&#7843;%20&#273;&#225;nh%20gi&#225;%20n&#259;m%202020-2021\file%20d&#7919;%20li&#7879;u%20t&#7893;ng\d&#7919;%20li&#7879;u%20&#273;i%20h&#7885;c%20nc%20ngo&#224;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273;&#225;nh%20gi&#225;%20vi&#234;n%20ch&#7913;c\&#273;&#225;nh%20gi&#225;%202020-2021\k&#7871;t%20qu&#7843;%20&#273;&#225;nh%20gi&#225;%20n&#259;m%202020-2021\file%20d&#7919;%20li&#7879;u%20t&#7893;ng\d&#7919;%20li&#7879;u%20b&#224;i%20b&#225;o%20is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V đi học nước ngoài"/>
      <sheetName val="GV trong nước"/>
      <sheetName val="Toàn trường"/>
      <sheetName val="5%"/>
      <sheetName val="30%"/>
      <sheetName val="75%"/>
    </sheetNames>
    <sheetDataSet>
      <sheetData sheetId="0" refreshError="1">
        <row r="4">
          <cell r="B4" t="str">
            <v>Trần Thị Hương Giang</v>
          </cell>
          <cell r="C4" t="str">
            <v xml:space="preserve"> Bộ môn Bản đồ</v>
          </cell>
          <cell r="D4" t="str">
            <v>Giảng viên Hạng III</v>
          </cell>
          <cell r="E4" t="str">
            <v>V.07.01.03</v>
          </cell>
          <cell r="F4">
            <v>0</v>
          </cell>
          <cell r="G4" t="str">
            <v>Tiến sỹ</v>
          </cell>
          <cell r="H4" t="str">
            <v>Bản đồ, viễn thám &amp; hệ thông tin địa lý</v>
          </cell>
          <cell r="I4">
            <v>35</v>
          </cell>
        </row>
        <row r="5">
          <cell r="B5" t="str">
            <v>Phạm Hà Thái</v>
          </cell>
          <cell r="C5" t="str">
            <v xml:space="preserve"> Bộ môn Đo ảnh và Viễn thám</v>
          </cell>
          <cell r="D5" t="str">
            <v>Giảng viên Hạng II</v>
          </cell>
          <cell r="E5" t="str">
            <v>V.07.01.02</v>
          </cell>
          <cell r="F5">
            <v>0</v>
          </cell>
          <cell r="G5" t="str">
            <v>Tiến sỹ</v>
          </cell>
          <cell r="H5" t="str">
            <v>Kỹ thuật trắc địa</v>
          </cell>
          <cell r="I5">
            <v>1</v>
          </cell>
        </row>
        <row r="6">
          <cell r="B6" t="str">
            <v>Lê Thu Trang</v>
          </cell>
          <cell r="C6" t="str">
            <v xml:space="preserve"> Bộ môn Đo ảnh và Viễn thám</v>
          </cell>
          <cell r="D6" t="str">
            <v>Giảng viên Hạng III</v>
          </cell>
          <cell r="E6" t="str">
            <v>V.07.01.03</v>
          </cell>
          <cell r="F6">
            <v>0</v>
          </cell>
          <cell r="G6" t="str">
            <v>Tiến sỹ</v>
          </cell>
          <cell r="H6" t="str">
            <v>Kỹ thuật trắc địa</v>
          </cell>
          <cell r="I6">
            <v>1</v>
          </cell>
        </row>
        <row r="7">
          <cell r="B7" t="str">
            <v>Nguyễn Bá Duy</v>
          </cell>
          <cell r="C7" t="str">
            <v xml:space="preserve"> Bộ môn Đo ảnh và Viễn thám</v>
          </cell>
          <cell r="D7" t="str">
            <v>Giảng viên Hạng III</v>
          </cell>
          <cell r="E7" t="str">
            <v>V.07.01.03</v>
          </cell>
          <cell r="F7">
            <v>0</v>
          </cell>
          <cell r="G7" t="str">
            <v>Tiến sỹ</v>
          </cell>
          <cell r="H7" t="str">
            <v>Trắc địa</v>
          </cell>
          <cell r="I7">
            <v>35</v>
          </cell>
        </row>
        <row r="8">
          <cell r="B8" t="str">
            <v>Nguyễn Minh Hải</v>
          </cell>
          <cell r="C8" t="str">
            <v xml:space="preserve"> Bộ môn Đo ảnh và Viễn thám</v>
          </cell>
          <cell r="D8" t="str">
            <v>Giảng viên Hạng III</v>
          </cell>
          <cell r="E8" t="str">
            <v>V.07.01.03</v>
          </cell>
          <cell r="F8">
            <v>0</v>
          </cell>
          <cell r="G8" t="str">
            <v>Thạc sỹ</v>
          </cell>
          <cell r="H8" t="str">
            <v>Bản đồ, viễn thám và hệ thông tin địa lý</v>
          </cell>
          <cell r="I8">
            <v>1</v>
          </cell>
        </row>
        <row r="9">
          <cell r="B9" t="str">
            <v>Bùi Khắc Luyên</v>
          </cell>
          <cell r="C9" t="str">
            <v xml:space="preserve"> Bộ môn Trắc địa Cao cấp</v>
          </cell>
          <cell r="D9" t="str">
            <v>Giảng viên Hạng III</v>
          </cell>
          <cell r="E9" t="str">
            <v>V.07.01.03</v>
          </cell>
          <cell r="F9">
            <v>0</v>
          </cell>
          <cell r="G9" t="str">
            <v>Thạc sỹ</v>
          </cell>
          <cell r="H9" t="str">
            <v>Kỹ thuật trắc địa</v>
          </cell>
          <cell r="I9">
            <v>352</v>
          </cell>
        </row>
        <row r="10">
          <cell r="B10" t="str">
            <v>Nguyễn Thái Chinh</v>
          </cell>
          <cell r="C10" t="str">
            <v xml:space="preserve"> Bộ môn Trắc địa Cao cấp</v>
          </cell>
          <cell r="D10" t="str">
            <v>Giảng viên Hạng III</v>
          </cell>
          <cell r="E10" t="str">
            <v>V.07.01.03</v>
          </cell>
          <cell r="F10">
            <v>0</v>
          </cell>
          <cell r="G10" t="str">
            <v>Thạc sỹ</v>
          </cell>
          <cell r="H10" t="str">
            <v>Trắc địa</v>
          </cell>
          <cell r="I10">
            <v>0</v>
          </cell>
        </row>
        <row r="11">
          <cell r="B11" t="str">
            <v>Vũ Đình Toàn</v>
          </cell>
          <cell r="C11" t="str">
            <v xml:space="preserve"> Bộ môn Trắc địa Cao cấp</v>
          </cell>
          <cell r="D11" t="str">
            <v>Giảng viên Hạng III</v>
          </cell>
          <cell r="E11" t="str">
            <v>V.07.01.03</v>
          </cell>
          <cell r="F11">
            <v>0</v>
          </cell>
          <cell r="G11" t="str">
            <v>Thạc sỹ</v>
          </cell>
          <cell r="H11" t="str">
            <v>Kỹ thuật trắc địa</v>
          </cell>
          <cell r="I11">
            <v>595</v>
          </cell>
        </row>
        <row r="12">
          <cell r="B12" t="str">
            <v>Kim Thị Thu Hương</v>
          </cell>
          <cell r="C12" t="str">
            <v xml:space="preserve"> Bộ môn Trắc địa Cao cấp</v>
          </cell>
          <cell r="D12" t="str">
            <v>Giảng viên Hạng III</v>
          </cell>
          <cell r="E12" t="str">
            <v>V.07.01.03</v>
          </cell>
          <cell r="F12">
            <v>0</v>
          </cell>
          <cell r="G12" t="str">
            <v>Thạc sỹ</v>
          </cell>
          <cell r="H12" t="str">
            <v>Trắc địa</v>
          </cell>
          <cell r="I12">
            <v>0</v>
          </cell>
        </row>
        <row r="13">
          <cell r="B13" t="str">
            <v>Bùi Thế Vinh</v>
          </cell>
          <cell r="C13" t="str">
            <v xml:space="preserve"> Bộ môn Công nghệ phần mềm</v>
          </cell>
          <cell r="D13" t="str">
            <v>Giảng viên Hạng III</v>
          </cell>
          <cell r="E13" t="str">
            <v>V.07.01.03</v>
          </cell>
          <cell r="F13">
            <v>0</v>
          </cell>
          <cell r="G13" t="str">
            <v>Tiến sỹ</v>
          </cell>
          <cell r="H13" t="str">
            <v>Công nghệ thông tin</v>
          </cell>
          <cell r="I13">
            <v>0</v>
          </cell>
        </row>
        <row r="14">
          <cell r="B14" t="str">
            <v>Võ Thị Thu Trang</v>
          </cell>
          <cell r="C14" t="str">
            <v xml:space="preserve"> Bộ môn Tin học Kinh tế</v>
          </cell>
          <cell r="D14" t="str">
            <v>Giảng viên Hạng III</v>
          </cell>
          <cell r="E14" t="str">
            <v>V.07.01.03</v>
          </cell>
          <cell r="F14">
            <v>0</v>
          </cell>
          <cell r="G14" t="str">
            <v>Thạc sỹ</v>
          </cell>
          <cell r="H14" t="str">
            <v>Kinh tế</v>
          </cell>
          <cell r="I14">
            <v>0</v>
          </cell>
        </row>
        <row r="15">
          <cell r="B15" t="str">
            <v>Đoàn Khánh Hoàng</v>
          </cell>
          <cell r="C15" t="str">
            <v xml:space="preserve"> Bộ môn Tin học Trắc địa</v>
          </cell>
          <cell r="D15" t="str">
            <v>Giảng viên Hạng III</v>
          </cell>
          <cell r="E15" t="str">
            <v>V.07.01.03</v>
          </cell>
          <cell r="F15">
            <v>0</v>
          </cell>
          <cell r="G15" t="str">
            <v>Thạc sỹ</v>
          </cell>
          <cell r="H15" t="str">
            <v>Công nghệ thông tin</v>
          </cell>
          <cell r="I15">
            <v>0</v>
          </cell>
        </row>
        <row r="16">
          <cell r="B16" t="str">
            <v>Trần Trường Giang</v>
          </cell>
          <cell r="C16" t="str">
            <v xml:space="preserve"> Bộ môn Tin học Trắc địa</v>
          </cell>
          <cell r="D16" t="str">
            <v>Giảng viên Hạng III</v>
          </cell>
          <cell r="E16" t="str">
            <v>V.07.01.03</v>
          </cell>
          <cell r="F16">
            <v>0</v>
          </cell>
          <cell r="G16" t="str">
            <v>Thạc sỹ</v>
          </cell>
          <cell r="H16" t="str">
            <v>Khoa học địa thông tin và quan sát trái đất</v>
          </cell>
          <cell r="I16">
            <v>0</v>
          </cell>
        </row>
        <row r="17">
          <cell r="B17" t="str">
            <v>Trần Thị Hòa</v>
          </cell>
          <cell r="C17" t="str">
            <v xml:space="preserve"> Bộ môn Tin học Trắc địa</v>
          </cell>
          <cell r="D17" t="str">
            <v>Giảng viên Hạng III</v>
          </cell>
          <cell r="E17" t="str">
            <v>V.07.01.03</v>
          </cell>
          <cell r="F17">
            <v>0</v>
          </cell>
          <cell r="G17" t="str">
            <v>Tiến sỹ</v>
          </cell>
          <cell r="H17" t="str">
            <v>Bản đồ</v>
          </cell>
          <cell r="I17">
            <v>154.25</v>
          </cell>
        </row>
        <row r="18">
          <cell r="B18" t="str">
            <v>Vũ Anh Thư</v>
          </cell>
          <cell r="C18" t="str">
            <v xml:space="preserve"> Bộ môn Địa chất</v>
          </cell>
          <cell r="D18" t="str">
            <v>Giảng viên Hạng III</v>
          </cell>
          <cell r="E18" t="str">
            <v>V.07.01.03</v>
          </cell>
          <cell r="F18">
            <v>0</v>
          </cell>
          <cell r="G18" t="str">
            <v>Thạc sỹ</v>
          </cell>
          <cell r="H18" t="str">
            <v>Địa chất</v>
          </cell>
          <cell r="I18">
            <v>0</v>
          </cell>
        </row>
        <row r="19">
          <cell r="B19" t="str">
            <v>Nguyễn Minh Quyền</v>
          </cell>
          <cell r="C19" t="str">
            <v xml:space="preserve"> Bộ môn Địa chất</v>
          </cell>
          <cell r="D19" t="str">
            <v>Giảng viên Hạng III</v>
          </cell>
          <cell r="E19" t="str">
            <v>V.07.01.03</v>
          </cell>
          <cell r="F19">
            <v>0</v>
          </cell>
          <cell r="G19" t="str">
            <v>Thạc sỹ</v>
          </cell>
          <cell r="H19" t="str">
            <v>Cổ sinh và địa  tầng</v>
          </cell>
          <cell r="I19">
            <v>82</v>
          </cell>
        </row>
        <row r="20">
          <cell r="B20" t="str">
            <v>Đào Văn Nghiêm</v>
          </cell>
          <cell r="C20" t="str">
            <v xml:space="preserve"> Bộ môn Địa chất</v>
          </cell>
          <cell r="D20" t="str">
            <v>Giảng viên Hạng III</v>
          </cell>
          <cell r="E20" t="str">
            <v>V.07.01.03</v>
          </cell>
          <cell r="F20">
            <v>0</v>
          </cell>
          <cell r="G20" t="str">
            <v>Đại học</v>
          </cell>
          <cell r="H20" t="str">
            <v>Địa chất</v>
          </cell>
          <cell r="I20">
            <v>0</v>
          </cell>
        </row>
        <row r="21">
          <cell r="B21" t="str">
            <v>Nguyễn Trường Tài</v>
          </cell>
          <cell r="C21" t="str">
            <v xml:space="preserve"> Bộ môn Địa chất</v>
          </cell>
          <cell r="D21" t="str">
            <v>Giảng viên Hạng III</v>
          </cell>
          <cell r="E21" t="str">
            <v>V.07.01.03</v>
          </cell>
          <cell r="F21">
            <v>0</v>
          </cell>
          <cell r="G21" t="str">
            <v>Tiến sỹ</v>
          </cell>
          <cell r="H21" t="str">
            <v>Kỹ thuật địa chất</v>
          </cell>
          <cell r="I21">
            <v>28</v>
          </cell>
        </row>
        <row r="22">
          <cell r="B22" t="str">
            <v>Vũ Anh Đạo</v>
          </cell>
          <cell r="C22" t="str">
            <v xml:space="preserve"> Bộ môn Địa chất</v>
          </cell>
          <cell r="D22" t="str">
            <v>Giảng viên Hạng III</v>
          </cell>
          <cell r="E22" t="str">
            <v>V.07.01.03</v>
          </cell>
          <cell r="F22">
            <v>0</v>
          </cell>
          <cell r="G22" t="str">
            <v>Đại học</v>
          </cell>
          <cell r="H22" t="str">
            <v>Địa chất</v>
          </cell>
          <cell r="I22">
            <v>191</v>
          </cell>
        </row>
        <row r="23">
          <cell r="B23" t="str">
            <v>Bùi Văn Bình</v>
          </cell>
          <cell r="C23" t="str">
            <v xml:space="preserve"> Bộ môn Địa chất công trình</v>
          </cell>
          <cell r="D23" t="str">
            <v>Giảng viên Hạng III</v>
          </cell>
          <cell r="E23" t="str">
            <v>V.07.01.03</v>
          </cell>
          <cell r="F23">
            <v>0</v>
          </cell>
          <cell r="G23" t="str">
            <v>Thạc sỹ</v>
          </cell>
          <cell r="H23" t="str">
            <v>Địa chất công trình</v>
          </cell>
          <cell r="I23">
            <v>0</v>
          </cell>
        </row>
        <row r="24">
          <cell r="B24" t="str">
            <v>Dương Văn Bình</v>
          </cell>
          <cell r="C24" t="str">
            <v xml:space="preserve"> Bộ môn Địa chất công trình</v>
          </cell>
          <cell r="D24" t="str">
            <v>Giảng viên Hạng III</v>
          </cell>
          <cell r="E24" t="str">
            <v>V.07.01.03</v>
          </cell>
          <cell r="F24">
            <v>0</v>
          </cell>
          <cell r="G24" t="str">
            <v>Thạc sỹ</v>
          </cell>
          <cell r="H24" t="str">
            <v>Địa chất công trình</v>
          </cell>
          <cell r="I24">
            <v>0</v>
          </cell>
        </row>
        <row r="25">
          <cell r="B25" t="str">
            <v>Nguyễn Ngọc Dũng</v>
          </cell>
          <cell r="C25" t="str">
            <v xml:space="preserve"> Bộ môn Địa chất công trình</v>
          </cell>
          <cell r="D25" t="str">
            <v>Giảng viên Hạng III</v>
          </cell>
          <cell r="E25" t="str">
            <v>V.07.01.03</v>
          </cell>
          <cell r="F25">
            <v>0</v>
          </cell>
          <cell r="G25" t="str">
            <v>Thạc sỹ</v>
          </cell>
          <cell r="H25" t="str">
            <v>Khoa học tài nguyên đất tự nhiên</v>
          </cell>
          <cell r="I25">
            <v>0</v>
          </cell>
        </row>
        <row r="26">
          <cell r="B26" t="str">
            <v>Vũ Văn Hưng</v>
          </cell>
          <cell r="C26" t="str">
            <v xml:space="preserve"> Bộ môn Địa chất Thủy văn</v>
          </cell>
          <cell r="D26" t="str">
            <v>Giảng viên Hạng III</v>
          </cell>
          <cell r="E26" t="str">
            <v>V.07.01.03</v>
          </cell>
          <cell r="F26">
            <v>0</v>
          </cell>
          <cell r="G26" t="str">
            <v>Thạc sỹ</v>
          </cell>
          <cell r="H26" t="str">
            <v>Địa chất học thuỷ văn</v>
          </cell>
          <cell r="I26">
            <v>0</v>
          </cell>
        </row>
        <row r="27">
          <cell r="B27" t="str">
            <v>Trần Quang Tuấn</v>
          </cell>
          <cell r="C27" t="str">
            <v xml:space="preserve"> Bộ môn Địa chất Thủy văn</v>
          </cell>
          <cell r="D27" t="str">
            <v>Giảng viên Hạng III</v>
          </cell>
          <cell r="E27" t="str">
            <v>V.07.01.03</v>
          </cell>
          <cell r="F27">
            <v>0</v>
          </cell>
          <cell r="G27" t="str">
            <v>Thạc sỹ</v>
          </cell>
          <cell r="H27" t="str">
            <v>Địa chất học thuỷ văn</v>
          </cell>
          <cell r="I27">
            <v>0</v>
          </cell>
        </row>
        <row r="28">
          <cell r="B28" t="str">
            <v>Nguyễn Hữu Mạnh</v>
          </cell>
          <cell r="C28" t="str">
            <v xml:space="preserve"> Bộ môn Địa chất Thủy văn</v>
          </cell>
          <cell r="D28" t="str">
            <v>Giảng viên Hạng III</v>
          </cell>
          <cell r="E28" t="str">
            <v>V.07.01.03</v>
          </cell>
          <cell r="F28">
            <v>0</v>
          </cell>
          <cell r="G28" t="str">
            <v>Đại học</v>
          </cell>
          <cell r="H28" t="str">
            <v>Địa chất học thuỷ văn</v>
          </cell>
          <cell r="I28">
            <v>0</v>
          </cell>
        </row>
        <row r="29">
          <cell r="B29" t="str">
            <v>Lê Xuân Trường</v>
          </cell>
          <cell r="C29" t="str">
            <v xml:space="preserve"> Bộ môn Tìm kiếm thăm dò</v>
          </cell>
          <cell r="D29" t="str">
            <v>Giảng viên Hạng III</v>
          </cell>
          <cell r="E29" t="str">
            <v>V.07.01.03</v>
          </cell>
          <cell r="F29">
            <v>0</v>
          </cell>
          <cell r="G29" t="str">
            <v>Thạc sỹ</v>
          </cell>
          <cell r="H29" t="str">
            <v>Địa chất khoáng sản</v>
          </cell>
          <cell r="I29">
            <v>0</v>
          </cell>
        </row>
        <row r="30">
          <cell r="B30" t="str">
            <v>Phạm Như Sang</v>
          </cell>
          <cell r="C30" t="str">
            <v xml:space="preserve"> Bộ môn Tìm kiếm thăm dò</v>
          </cell>
          <cell r="D30" t="str">
            <v>Giảng viên Hạng III</v>
          </cell>
          <cell r="E30" t="str">
            <v>V.07.01.03</v>
          </cell>
          <cell r="F30">
            <v>0</v>
          </cell>
          <cell r="G30" t="str">
            <v>Tiến sỹ</v>
          </cell>
          <cell r="H30" t="str">
            <v>Kỹ thuật địa chất</v>
          </cell>
          <cell r="I30">
            <v>850</v>
          </cell>
        </row>
        <row r="31">
          <cell r="B31" t="str">
            <v>Nguyễn Duy Hưng</v>
          </cell>
          <cell r="C31" t="str">
            <v xml:space="preserve"> Bộ môn Tìm kiếm thăm dò</v>
          </cell>
          <cell r="D31" t="str">
            <v>Giảng viên Hạng III</v>
          </cell>
          <cell r="E31" t="str">
            <v>V.07.01.03</v>
          </cell>
          <cell r="F31">
            <v>0</v>
          </cell>
          <cell r="G31" t="str">
            <v>Thạc sỹ</v>
          </cell>
          <cell r="H31" t="str">
            <v>Địa chất học</v>
          </cell>
          <cell r="I31">
            <v>95</v>
          </cell>
        </row>
        <row r="32">
          <cell r="B32" t="str">
            <v>Nguyễn Đình Luyện</v>
          </cell>
          <cell r="C32" t="str">
            <v xml:space="preserve"> Bộ môn Tìm kiếm thăm dò</v>
          </cell>
          <cell r="D32" t="str">
            <v>Giảng viên Hạng III</v>
          </cell>
          <cell r="E32" t="str">
            <v>V.07.01.03</v>
          </cell>
          <cell r="F32">
            <v>0</v>
          </cell>
          <cell r="G32" t="str">
            <v>Đại học</v>
          </cell>
          <cell r="H32" t="str">
            <v>Kỹ thuật địa chất</v>
          </cell>
          <cell r="I32">
            <v>318</v>
          </cell>
        </row>
        <row r="33">
          <cell r="B33" t="str">
            <v>Trần Hồng Hà</v>
          </cell>
          <cell r="C33" t="str">
            <v xml:space="preserve"> Bộ môn Địa sinh thái và Công nghệ môi trường</v>
          </cell>
          <cell r="D33" t="str">
            <v>Giảng viên Hạng III</v>
          </cell>
          <cell r="E33" t="str">
            <v>V.07.01.03</v>
          </cell>
          <cell r="F33">
            <v>0</v>
          </cell>
          <cell r="G33" t="str">
            <v>Thạc sỹ</v>
          </cell>
          <cell r="H33" t="str">
            <v>Địa chất công trình</v>
          </cell>
          <cell r="I33">
            <v>0</v>
          </cell>
        </row>
        <row r="34">
          <cell r="B34" t="str">
            <v>Hạ Quang Hưng</v>
          </cell>
          <cell r="C34" t="str">
            <v xml:space="preserve"> Bộ môn Môi trường cơ sở</v>
          </cell>
          <cell r="D34" t="str">
            <v>Giảng viên Hạng III</v>
          </cell>
          <cell r="E34" t="str">
            <v>V.07.01.03</v>
          </cell>
          <cell r="F34">
            <v>0</v>
          </cell>
          <cell r="G34" t="str">
            <v>Thạc sỹ</v>
          </cell>
          <cell r="H34" t="str">
            <v>Khoa học trái đất</v>
          </cell>
          <cell r="I34">
            <v>0</v>
          </cell>
        </row>
        <row r="35">
          <cell r="B35" t="str">
            <v>Phan Thị Hồng</v>
          </cell>
          <cell r="C35" t="str">
            <v xml:space="preserve"> Bộ môn Địa vật lý</v>
          </cell>
          <cell r="D35" t="str">
            <v>Giảng viên Hạng III</v>
          </cell>
          <cell r="E35" t="str">
            <v>V.07.01.03</v>
          </cell>
          <cell r="F35">
            <v>0</v>
          </cell>
          <cell r="G35" t="str">
            <v>Thạc sỹ</v>
          </cell>
          <cell r="H35" t="str">
            <v>Kỹ t huật địa vật lý</v>
          </cell>
          <cell r="I35">
            <v>341.67</v>
          </cell>
        </row>
        <row r="36">
          <cell r="B36" t="str">
            <v>Trương Thị Chinh</v>
          </cell>
          <cell r="C36" t="str">
            <v xml:space="preserve"> Bộ môn Địa vật lý</v>
          </cell>
          <cell r="D36" t="str">
            <v>Giảng viên Hạng III</v>
          </cell>
          <cell r="E36" t="str">
            <v>V.07.01.03</v>
          </cell>
          <cell r="F36">
            <v>0</v>
          </cell>
          <cell r="G36" t="str">
            <v>Thạc sỹ</v>
          </cell>
          <cell r="H36" t="str">
            <v>Vật lý</v>
          </cell>
          <cell r="I36">
            <v>0</v>
          </cell>
        </row>
        <row r="37">
          <cell r="B37" t="str">
            <v>Phạm Ngọc Kiên</v>
          </cell>
          <cell r="C37" t="str">
            <v xml:space="preserve"> Bộ môn Địa vật lý</v>
          </cell>
          <cell r="D37" t="str">
            <v>Giảng viên Hạng III</v>
          </cell>
          <cell r="E37" t="str">
            <v>V.07.01.03</v>
          </cell>
          <cell r="F37">
            <v>0</v>
          </cell>
          <cell r="G37" t="str">
            <v>Thạc sỹ</v>
          </cell>
          <cell r="H37" t="str">
            <v>Kỹ t huật địa vật lý</v>
          </cell>
          <cell r="I37">
            <v>21</v>
          </cell>
        </row>
        <row r="38">
          <cell r="B38" t="str">
            <v>Đỗ Thành Sỹ</v>
          </cell>
          <cell r="C38" t="str">
            <v xml:space="preserve"> Bộ môn Khoan - Khai thác</v>
          </cell>
          <cell r="D38" t="str">
            <v>Giảng viên Hạng III</v>
          </cell>
          <cell r="E38" t="str">
            <v>V.07.01.03</v>
          </cell>
          <cell r="F38">
            <v>0</v>
          </cell>
          <cell r="G38" t="str">
            <v>Tiến sỹ</v>
          </cell>
          <cell r="H38" t="str">
            <v>Kỹ thuật dầu khí</v>
          </cell>
          <cell r="I38">
            <v>0</v>
          </cell>
        </row>
        <row r="39">
          <cell r="B39" t="str">
            <v>Bùi Thanh Bình</v>
          </cell>
          <cell r="C39" t="str">
            <v xml:space="preserve"> Bộ môn Khoan - Khai thác</v>
          </cell>
          <cell r="D39" t="str">
            <v>Giảng viên Hạng III</v>
          </cell>
          <cell r="E39" t="str">
            <v>V.07.01.03</v>
          </cell>
          <cell r="F39">
            <v>0</v>
          </cell>
          <cell r="G39" t="str">
            <v>Tiến sỹ</v>
          </cell>
          <cell r="H39" t="str">
            <v>Kỹ thuật dầu khí</v>
          </cell>
          <cell r="I39">
            <v>0</v>
          </cell>
        </row>
        <row r="40">
          <cell r="B40" t="str">
            <v>Tô Hữu Toàn</v>
          </cell>
          <cell r="C40" t="str">
            <v xml:space="preserve"> Bộ môn Khoan - Khai thác</v>
          </cell>
          <cell r="D40" t="str">
            <v>Giảng viên Hạng III</v>
          </cell>
          <cell r="E40" t="str">
            <v>V.07.01.03</v>
          </cell>
          <cell r="F40">
            <v>0</v>
          </cell>
          <cell r="G40" t="str">
            <v>Thạc sỹ</v>
          </cell>
          <cell r="H40" t="str">
            <v>Kỹ thuật dầu khí</v>
          </cell>
          <cell r="I40">
            <v>0</v>
          </cell>
        </row>
        <row r="41">
          <cell r="B41" t="str">
            <v>Tống Trần Anh</v>
          </cell>
          <cell r="C41" t="str">
            <v xml:space="preserve"> Bộ môn Khoan - Khai thác</v>
          </cell>
          <cell r="D41" t="str">
            <v>Giảng viên Hạng III</v>
          </cell>
          <cell r="E41" t="str">
            <v>V.07.01.03</v>
          </cell>
          <cell r="F41">
            <v>0</v>
          </cell>
          <cell r="G41" t="str">
            <v>Thạc sỹ</v>
          </cell>
          <cell r="H41" t="str">
            <v>Kỹ thuật dầu khí</v>
          </cell>
          <cell r="I41">
            <v>0</v>
          </cell>
        </row>
        <row r="42">
          <cell r="B42" t="str">
            <v>Trần Hữu Kiên</v>
          </cell>
          <cell r="C42" t="str">
            <v xml:space="preserve"> Bộ môn Khoan - Khai thác</v>
          </cell>
          <cell r="D42" t="str">
            <v>Giảng viên Hạng III</v>
          </cell>
          <cell r="E42" t="str">
            <v>V.07.01.03</v>
          </cell>
          <cell r="F42">
            <v>0</v>
          </cell>
          <cell r="G42" t="str">
            <v>Thạc sỹ</v>
          </cell>
          <cell r="H42" t="str">
            <v>Kỹ thuật dầu khí</v>
          </cell>
          <cell r="I42">
            <v>0</v>
          </cell>
        </row>
        <row r="43">
          <cell r="B43" t="str">
            <v>Dương Viết Cường</v>
          </cell>
          <cell r="C43" t="str">
            <v xml:space="preserve"> Bộ môn Lọc hóa dầu</v>
          </cell>
          <cell r="D43" t="str">
            <v>Giảng viên Hạng III</v>
          </cell>
          <cell r="E43" t="str">
            <v>V.07.01.03</v>
          </cell>
          <cell r="F43">
            <v>0</v>
          </cell>
          <cell r="G43" t="str">
            <v>Tiến sỹ</v>
          </cell>
          <cell r="H43" t="str">
            <v>Lọc hóa dầu</v>
          </cell>
          <cell r="I43">
            <v>0</v>
          </cell>
        </row>
        <row r="44">
          <cell r="B44" t="str">
            <v>Đoàn Văn Huấn</v>
          </cell>
          <cell r="C44" t="str">
            <v xml:space="preserve"> Bộ môn Lọc hóa dầu</v>
          </cell>
          <cell r="D44" t="str">
            <v>Giảng viên Hạng III</v>
          </cell>
          <cell r="E44" t="str">
            <v>V.07.01.03</v>
          </cell>
          <cell r="F44">
            <v>0</v>
          </cell>
          <cell r="G44" t="str">
            <v>Tiến sỹ</v>
          </cell>
          <cell r="H44" t="str">
            <v>Lọc hoá dầu</v>
          </cell>
          <cell r="I44">
            <v>152.875</v>
          </cell>
        </row>
        <row r="45">
          <cell r="B45" t="str">
            <v>Hồ Văn Sơn</v>
          </cell>
          <cell r="C45" t="str">
            <v xml:space="preserve"> Bộ môn Lọc hóa dầu</v>
          </cell>
          <cell r="D45" t="str">
            <v>Giảng viên Hạng III</v>
          </cell>
          <cell r="E45" t="str">
            <v>V.07.01.03</v>
          </cell>
          <cell r="F45">
            <v>0</v>
          </cell>
          <cell r="G45" t="str">
            <v>Tiến sỹ</v>
          </cell>
          <cell r="H45" t="str">
            <v>Công nghệ Hoá dầu</v>
          </cell>
          <cell r="I45">
            <v>93.421999999999997</v>
          </cell>
        </row>
        <row r="46">
          <cell r="B46" t="str">
            <v>Đào Thị Uyên</v>
          </cell>
          <cell r="C46" t="str">
            <v xml:space="preserve"> Bộ môn Thiết bị dầu khí và công trình</v>
          </cell>
          <cell r="D46" t="str">
            <v>Giảng viên Hạng III</v>
          </cell>
          <cell r="E46" t="str">
            <v>V.07.01.03</v>
          </cell>
          <cell r="F46">
            <v>0</v>
          </cell>
          <cell r="G46" t="str">
            <v>Thạc sỹ</v>
          </cell>
          <cell r="H46" t="str">
            <v>Máy và thiết bị khai thác dầu khí</v>
          </cell>
          <cell r="I46">
            <v>0</v>
          </cell>
        </row>
        <row r="47">
          <cell r="B47" t="str">
            <v>Đỗ Đức Thành</v>
          </cell>
          <cell r="C47" t="str">
            <v xml:space="preserve"> Bộ môn Điện khí hóa</v>
          </cell>
          <cell r="D47" t="str">
            <v>Giảng viên Hạng III</v>
          </cell>
          <cell r="E47" t="str">
            <v>V.07.01.03</v>
          </cell>
          <cell r="F47">
            <v>0</v>
          </cell>
          <cell r="G47" t="str">
            <v>Thạc sỹ</v>
          </cell>
          <cell r="H47" t="str">
            <v>Kỹ thuật điện</v>
          </cell>
          <cell r="I47">
            <v>0</v>
          </cell>
        </row>
        <row r="48">
          <cell r="B48" t="str">
            <v>Bùi Ngọc Hùng</v>
          </cell>
          <cell r="C48" t="str">
            <v xml:space="preserve"> Bộ môn Kỹ thuật Điện - Điện tử</v>
          </cell>
          <cell r="D48" t="str">
            <v>Giảng viên Hạng III</v>
          </cell>
          <cell r="E48" t="str">
            <v>V.07.01.03</v>
          </cell>
          <cell r="F48">
            <v>0</v>
          </cell>
          <cell r="G48" t="str">
            <v>Thạc sỹ</v>
          </cell>
          <cell r="H48" t="str">
            <v>Điện khí hoá xí nghiệp Mỏ</v>
          </cell>
          <cell r="I48">
            <v>0</v>
          </cell>
        </row>
        <row r="49">
          <cell r="B49" t="str">
            <v>Vũ Đỗ Dũng</v>
          </cell>
          <cell r="C49" t="str">
            <v xml:space="preserve"> Bộ môn Kỹ thuật Điện - Điện tử</v>
          </cell>
          <cell r="D49" t="str">
            <v>Giảng viên Hạng III</v>
          </cell>
          <cell r="E49" t="str">
            <v>V.07.01.03</v>
          </cell>
          <cell r="F49">
            <v>0</v>
          </cell>
          <cell r="G49" t="str">
            <v>Thạc sỹ</v>
          </cell>
          <cell r="H49" t="str">
            <v>Điện tử  viễn thông</v>
          </cell>
          <cell r="I49">
            <v>0</v>
          </cell>
        </row>
        <row r="50">
          <cell r="B50" t="str">
            <v>Đặng Vũ Đinh</v>
          </cell>
          <cell r="C50" t="str">
            <v xml:space="preserve"> Bộ môn Máy và Thiết bị Công nghiệp</v>
          </cell>
          <cell r="D50" t="str">
            <v>Giảng viên Hạng III</v>
          </cell>
          <cell r="E50" t="str">
            <v>V.07.01.03</v>
          </cell>
          <cell r="F50">
            <v>0</v>
          </cell>
          <cell r="G50" t="str">
            <v>Thạc sỹ</v>
          </cell>
          <cell r="H50" t="str">
            <v>máy và thiết bị mỏ</v>
          </cell>
          <cell r="I50">
            <v>0</v>
          </cell>
        </row>
        <row r="51">
          <cell r="B51" t="str">
            <v>Trần Bá Trung</v>
          </cell>
          <cell r="C51" t="str">
            <v xml:space="preserve"> Bộ môn Máy và Thiết bị Công nghiệp</v>
          </cell>
          <cell r="D51" t="str">
            <v>Giảng viên Hạng III</v>
          </cell>
          <cell r="E51" t="str">
            <v>V.07.01.03</v>
          </cell>
          <cell r="F51">
            <v>0</v>
          </cell>
          <cell r="G51" t="str">
            <v>Thạc sỹ</v>
          </cell>
          <cell r="H51" t="str">
            <v>Kỹ thuật máy và thiết bị mỏ, dầu khí</v>
          </cell>
          <cell r="I51">
            <v>0</v>
          </cell>
        </row>
        <row r="52">
          <cell r="B52" t="str">
            <v>Đoàn Công Luận</v>
          </cell>
          <cell r="C52" t="str">
            <v xml:space="preserve"> Bộ môn Máy và Thiết bị Công nghiệp</v>
          </cell>
          <cell r="D52" t="str">
            <v>Giảng viên Hạng III</v>
          </cell>
          <cell r="E52" t="str">
            <v>V.07.01.03</v>
          </cell>
          <cell r="F52">
            <v>0</v>
          </cell>
          <cell r="G52" t="str">
            <v>Thạc sỹ</v>
          </cell>
          <cell r="H52" t="str">
            <v>Máy và thiết bị mỏ</v>
          </cell>
          <cell r="I52">
            <v>0</v>
          </cell>
        </row>
        <row r="53">
          <cell r="B53" t="str">
            <v>Phùng Văn Trang</v>
          </cell>
          <cell r="C53" t="str">
            <v xml:space="preserve"> Bộ môn Tự động hóa XN Mỏ và Dầu khí</v>
          </cell>
          <cell r="D53" t="str">
            <v>Giảng viên Hạng III</v>
          </cell>
          <cell r="E53" t="str">
            <v>V.07.01.03</v>
          </cell>
          <cell r="F53">
            <v>0</v>
          </cell>
          <cell r="G53" t="str">
            <v>Tiến sỹ</v>
          </cell>
          <cell r="H53" t="str">
            <v>Tự động hoá</v>
          </cell>
          <cell r="I53">
            <v>0</v>
          </cell>
        </row>
        <row r="54">
          <cell r="B54" t="str">
            <v>Nguyễn ánh Dương</v>
          </cell>
          <cell r="C54" t="str">
            <v xml:space="preserve"> Bộ môn Tự động hóa XN Mỏ và Dầu khí</v>
          </cell>
          <cell r="D54" t="str">
            <v>Giảng viên Hạng III</v>
          </cell>
          <cell r="E54" t="str">
            <v>V.07.01.03</v>
          </cell>
          <cell r="F54">
            <v>0</v>
          </cell>
          <cell r="G54" t="str">
            <v>Thạc sỹ</v>
          </cell>
          <cell r="H54" t="str">
            <v>Tự động hoá</v>
          </cell>
          <cell r="I54">
            <v>0</v>
          </cell>
        </row>
        <row r="55">
          <cell r="B55" t="str">
            <v>Vũ Ngọc Thịnh</v>
          </cell>
          <cell r="C55" t="str">
            <v xml:space="preserve"> Bộ môn Kế toán doanh nghiệp</v>
          </cell>
          <cell r="D55" t="str">
            <v>Giảng viên Hạng III</v>
          </cell>
          <cell r="E55" t="str">
            <v>V.07.01.03</v>
          </cell>
          <cell r="F55">
            <v>0</v>
          </cell>
          <cell r="G55" t="str">
            <v>Thạc sỹ</v>
          </cell>
          <cell r="H55" t="str">
            <v>Quản lý kinh tế</v>
          </cell>
          <cell r="I55">
            <v>35</v>
          </cell>
        </row>
        <row r="56">
          <cell r="B56" t="str">
            <v>Trần Văn Hiệp</v>
          </cell>
          <cell r="C56" t="str">
            <v xml:space="preserve"> Bộ môn QTKD Địa chất - Dầu khí</v>
          </cell>
          <cell r="D56" t="str">
            <v>Giảng viên Hạng III</v>
          </cell>
          <cell r="E56" t="str">
            <v>V.07.01.03</v>
          </cell>
          <cell r="F56">
            <v>0</v>
          </cell>
          <cell r="G56" t="str">
            <v>Thạc sỹ</v>
          </cell>
          <cell r="H56" t="str">
            <v>Quản trị kinh doanh dầu khí</v>
          </cell>
          <cell r="I56">
            <v>143</v>
          </cell>
        </row>
        <row r="57">
          <cell r="B57" t="str">
            <v>Phạm Đức Hưng</v>
          </cell>
          <cell r="C57" t="str">
            <v xml:space="preserve"> Bộ môn Khai thác hầm lò</v>
          </cell>
          <cell r="D57" t="str">
            <v>Giảng viên Hạng III</v>
          </cell>
          <cell r="E57" t="str">
            <v>V.07.01.03</v>
          </cell>
          <cell r="F57">
            <v>0</v>
          </cell>
          <cell r="G57" t="str">
            <v>Tiến sỹ</v>
          </cell>
          <cell r="H57" t="str">
            <v>Khai thác mỏ</v>
          </cell>
          <cell r="I57">
            <v>1063.5350000000001</v>
          </cell>
        </row>
        <row r="58">
          <cell r="B58" t="str">
            <v>Lê Quang Phục</v>
          </cell>
          <cell r="C58" t="str">
            <v xml:space="preserve"> Bộ môn Khai thác hầm lò</v>
          </cell>
          <cell r="D58" t="str">
            <v>Giảng viên Hạng III</v>
          </cell>
          <cell r="E58" t="str">
            <v>V.07.01.03</v>
          </cell>
          <cell r="F58">
            <v>0</v>
          </cell>
          <cell r="G58" t="str">
            <v>Thạc sỹ</v>
          </cell>
          <cell r="H58" t="str">
            <v>Khai thác mỏ lộ thiên</v>
          </cell>
          <cell r="I58">
            <v>217.285</v>
          </cell>
        </row>
        <row r="59">
          <cell r="B59" t="str">
            <v>Đặng Quang Hưng</v>
          </cell>
          <cell r="C59" t="str">
            <v xml:space="preserve"> Bộ môn Khai thác hầm lò</v>
          </cell>
          <cell r="D59" t="str">
            <v>Giảng viên Hạng III</v>
          </cell>
          <cell r="E59" t="str">
            <v>V.07.01.03</v>
          </cell>
          <cell r="F59">
            <v>0</v>
          </cell>
          <cell r="G59" t="str">
            <v>Thạc sỹ</v>
          </cell>
          <cell r="H59" t="str">
            <v>Khai thác mỏ</v>
          </cell>
          <cell r="I59">
            <v>27.818999999999999</v>
          </cell>
        </row>
        <row r="60">
          <cell r="B60" t="str">
            <v>Lê Thị Minh Hạnh</v>
          </cell>
          <cell r="C60" t="str">
            <v xml:space="preserve"> Bộ môn Khai thác lộ thiên</v>
          </cell>
          <cell r="D60" t="str">
            <v>Giảng viên Hạng III</v>
          </cell>
          <cell r="E60" t="str">
            <v>V.07.01.03</v>
          </cell>
          <cell r="F60">
            <v>0</v>
          </cell>
          <cell r="G60" t="str">
            <v>Thạc sỹ</v>
          </cell>
          <cell r="H60" t="str">
            <v>Khai thác mỏ lộ thiên</v>
          </cell>
          <cell r="I60">
            <v>30</v>
          </cell>
        </row>
        <row r="61">
          <cell r="B61" t="str">
            <v>Đỗ Ngọc Hoàn</v>
          </cell>
          <cell r="C61" t="str">
            <v xml:space="preserve"> Bộ môn Khai thác lộ thiên</v>
          </cell>
          <cell r="D61" t="str">
            <v>Giảng viên Hạng III</v>
          </cell>
          <cell r="E61" t="str">
            <v>V.07.01.03</v>
          </cell>
          <cell r="F61">
            <v>0</v>
          </cell>
          <cell r="G61" t="str">
            <v>Thạc sỹ</v>
          </cell>
          <cell r="H61" t="str">
            <v>Khai thác mỏ</v>
          </cell>
          <cell r="I61">
            <v>0</v>
          </cell>
        </row>
        <row r="62">
          <cell r="B62" t="str">
            <v>Bùi Thị Thuyết</v>
          </cell>
          <cell r="C62" t="str">
            <v xml:space="preserve"> Bộ môn Sức bền vật liệu</v>
          </cell>
          <cell r="D62" t="str">
            <v>Giảng viên Hạng III</v>
          </cell>
          <cell r="E62" t="str">
            <v>V.07.01.03</v>
          </cell>
          <cell r="F62">
            <v>0</v>
          </cell>
          <cell r="G62" t="str">
            <v>Thạc sỹ</v>
          </cell>
          <cell r="H62" t="str">
            <v>Cơ học</v>
          </cell>
          <cell r="I62">
            <v>0</v>
          </cell>
        </row>
        <row r="63">
          <cell r="B63" t="str">
            <v>Hoàng Hữu Đường</v>
          </cell>
          <cell r="C63" t="str">
            <v xml:space="preserve"> Bộ môn Tuyển khoáng</v>
          </cell>
          <cell r="D63" t="str">
            <v>Giảng viên Hạng III</v>
          </cell>
          <cell r="E63" t="str">
            <v>V.07.01.03</v>
          </cell>
          <cell r="F63">
            <v>0</v>
          </cell>
          <cell r="G63" t="str">
            <v>Tiến sỹ</v>
          </cell>
          <cell r="H63" t="str">
            <v>Tuyển khoáng</v>
          </cell>
          <cell r="I63">
            <v>111.444</v>
          </cell>
        </row>
        <row r="64">
          <cell r="B64" t="str">
            <v>Phạm Thanh Hải</v>
          </cell>
          <cell r="C64" t="str">
            <v xml:space="preserve"> Bộ môn Tuyển khoáng</v>
          </cell>
          <cell r="D64" t="str">
            <v>Giảng viên Hạng III</v>
          </cell>
          <cell r="E64" t="str">
            <v>V.07.01.03</v>
          </cell>
          <cell r="F64">
            <v>0</v>
          </cell>
          <cell r="G64" t="str">
            <v>Thạc sỹ</v>
          </cell>
          <cell r="H64" t="str">
            <v>Tuyển khoáng</v>
          </cell>
          <cell r="I64">
            <v>195</v>
          </cell>
        </row>
        <row r="65">
          <cell r="B65" t="str">
            <v>Đặng Văn Phi</v>
          </cell>
          <cell r="C65" t="str">
            <v xml:space="preserve"> Bộ môn Kỹ thuật Xây dựng</v>
          </cell>
          <cell r="D65" t="str">
            <v>Giảng viên Hạng III</v>
          </cell>
          <cell r="E65" t="str">
            <v>V.07.01.03</v>
          </cell>
          <cell r="F65">
            <v>0</v>
          </cell>
          <cell r="G65" t="str">
            <v>Thạc sỹ</v>
          </cell>
          <cell r="H65" t="str">
            <v>Xây dựng</v>
          </cell>
          <cell r="I65">
            <v>0</v>
          </cell>
        </row>
        <row r="66">
          <cell r="B66" t="str">
            <v>Ngô Xuân Hùng</v>
          </cell>
          <cell r="C66" t="str">
            <v xml:space="preserve"> Bộ môn Kỹ thuật Xây dựng</v>
          </cell>
          <cell r="D66" t="str">
            <v>Giảng viên Hạng III</v>
          </cell>
          <cell r="E66" t="str">
            <v>V.07.01.03</v>
          </cell>
          <cell r="F66">
            <v>0</v>
          </cell>
          <cell r="G66" t="str">
            <v>Thạc sỹ</v>
          </cell>
          <cell r="H66" t="str">
            <v>Xây dựng công trình ngầm và mỏ</v>
          </cell>
          <cell r="I66">
            <v>81</v>
          </cell>
        </row>
        <row r="67">
          <cell r="B67" t="str">
            <v>Nguyễn Văn Trí</v>
          </cell>
          <cell r="C67" t="str">
            <v xml:space="preserve"> Bộ môn Xây dựng Công trình ngầm và Mỏ</v>
          </cell>
          <cell r="D67" t="str">
            <v>Giảng viên Hạng III</v>
          </cell>
          <cell r="E67" t="str">
            <v>V.07.01.03</v>
          </cell>
          <cell r="F67">
            <v>0</v>
          </cell>
          <cell r="G67" t="str">
            <v>Tiến sỹ</v>
          </cell>
          <cell r="H67" t="str">
            <v>Xây dựng công trình ngầm và mỏ</v>
          </cell>
          <cell r="I67">
            <v>0</v>
          </cell>
        </row>
        <row r="68">
          <cell r="B68" t="str">
            <v>Nguyễn Tài Tiến</v>
          </cell>
          <cell r="C68" t="str">
            <v xml:space="preserve"> Bộ môn Xây dựng Công trình ngầm và Mỏ</v>
          </cell>
          <cell r="D68" t="str">
            <v>Giảng viên Hạng III</v>
          </cell>
          <cell r="E68" t="str">
            <v>V.07.01.03</v>
          </cell>
          <cell r="F68">
            <v>0</v>
          </cell>
          <cell r="G68" t="str">
            <v>Thạc sỹ</v>
          </cell>
          <cell r="H68" t="str">
            <v>Xây dựng công trình ngầm và mỏ</v>
          </cell>
          <cell r="I68">
            <v>148</v>
          </cell>
        </row>
        <row r="69">
          <cell r="B69" t="str">
            <v>Đỗ Mạnh Tấn</v>
          </cell>
          <cell r="C69" t="str">
            <v xml:space="preserve"> Bộ môn Xây dựng Công trình ngầm và Mỏ</v>
          </cell>
          <cell r="D69" t="str">
            <v>Giảng viên Hạng III</v>
          </cell>
          <cell r="E69" t="str">
            <v>V.07.01.03</v>
          </cell>
          <cell r="F69">
            <v>0</v>
          </cell>
          <cell r="G69" t="str">
            <v>Tiến sỹ</v>
          </cell>
          <cell r="H69" t="str">
            <v>Xây dựng công trình ngầm và mỏ</v>
          </cell>
          <cell r="I69">
            <v>0</v>
          </cell>
        </row>
        <row r="70">
          <cell r="B70" t="str">
            <v>Phan Tuấn Anh</v>
          </cell>
          <cell r="C70" t="str">
            <v xml:space="preserve"> Bộ môn Xây dựng Công trình ngầm và Mỏ</v>
          </cell>
          <cell r="D70" t="str">
            <v>Giảng viên Hạng III</v>
          </cell>
          <cell r="E70" t="str">
            <v>V.07.01.03</v>
          </cell>
          <cell r="F70">
            <v>0</v>
          </cell>
          <cell r="G70" t="str">
            <v>Thạc sỹ</v>
          </cell>
          <cell r="H70" t="str">
            <v>Công nghệ, địa chất xây dựng công trình ngầm và mỏ</v>
          </cell>
          <cell r="I70">
            <v>0</v>
          </cell>
        </row>
        <row r="71">
          <cell r="B71" t="str">
            <v>Trần Mạnh Hùng</v>
          </cell>
          <cell r="C71" t="str">
            <v xml:space="preserve"> Bộ môn Xây dựng Hạ tầng Cơ sở</v>
          </cell>
          <cell r="D71" t="str">
            <v>Giảng viên Hạng III</v>
          </cell>
          <cell r="E71" t="str">
            <v>V.07.01.03</v>
          </cell>
          <cell r="F71">
            <v>0</v>
          </cell>
          <cell r="G71" t="str">
            <v>Thạc sỹ</v>
          </cell>
          <cell r="H71" t="str">
            <v>Xây dựng cầu đường</v>
          </cell>
          <cell r="I71">
            <v>0</v>
          </cell>
        </row>
        <row r="72">
          <cell r="B72" t="str">
            <v>Phạm Ngọc Anh</v>
          </cell>
          <cell r="C72" t="str">
            <v xml:space="preserve"> Bộ môn Kỹ thuật Xây dựng</v>
          </cell>
          <cell r="D72" t="str">
            <v>Giảng viên Hạng III</v>
          </cell>
          <cell r="E72" t="str">
            <v>V.07.01.03</v>
          </cell>
          <cell r="F72">
            <v>0</v>
          </cell>
          <cell r="G72" t="str">
            <v>Thạc sỹ</v>
          </cell>
          <cell r="H72" t="str">
            <v>Quản lý dự án</v>
          </cell>
          <cell r="I72">
            <v>0</v>
          </cell>
        </row>
        <row r="73">
          <cell r="B73" t="str">
            <v>Đinh Hải Nam</v>
          </cell>
          <cell r="C73" t="str">
            <v xml:space="preserve"> Bộ môn Kỹ thuật Xây dựng</v>
          </cell>
          <cell r="D73" t="str">
            <v>Giảng viên Hạng III</v>
          </cell>
          <cell r="E73" t="str">
            <v>V.07.01.03</v>
          </cell>
          <cell r="F73">
            <v>0</v>
          </cell>
          <cell r="G73" t="str">
            <v>Thạc sỹ</v>
          </cell>
          <cell r="H73" t="str">
            <v>Xây dựng</v>
          </cell>
          <cell r="I73">
            <v>0</v>
          </cell>
        </row>
        <row r="74">
          <cell r="B74" t="str">
            <v>Nguyễn Thị Hải Yến</v>
          </cell>
          <cell r="C74" t="str">
            <v xml:space="preserve"> Bộ môn Thiết bị dầu khí và công trình</v>
          </cell>
          <cell r="D74" t="str">
            <v>Giảng viên Hạng III</v>
          </cell>
          <cell r="E74" t="str">
            <v>V.07.01.03</v>
          </cell>
          <cell r="F74">
            <v>0</v>
          </cell>
          <cell r="G74" t="str">
            <v>Tiến sỹ</v>
          </cell>
          <cell r="H74" t="str">
            <v>Kỹ thuật truyền thông và tin học</v>
          </cell>
          <cell r="I74">
            <v>146</v>
          </cell>
        </row>
        <row r="75">
          <cell r="B75" t="str">
            <v>Nguyễn Văn Lâm</v>
          </cell>
          <cell r="C75" t="str">
            <v xml:space="preserve"> Bộ môn Trắc địa Cao cấp</v>
          </cell>
          <cell r="D75" t="str">
            <v>Giảng viên Hạng III</v>
          </cell>
          <cell r="E75" t="str">
            <v>V.07.01.03</v>
          </cell>
          <cell r="F75">
            <v>0</v>
          </cell>
          <cell r="G75" t="str">
            <v>Thạc sỹ</v>
          </cell>
          <cell r="H75" t="str">
            <v>Kỹ thuật trắc địa</v>
          </cell>
          <cell r="I75">
            <v>0</v>
          </cell>
        </row>
        <row r="76">
          <cell r="B76" t="str">
            <v>Bùi Hữu Nguyên</v>
          </cell>
          <cell r="C76" t="str">
            <v>Bộ môn Vật lý</v>
          </cell>
          <cell r="D76">
            <v>0</v>
          </cell>
          <cell r="E76">
            <v>0</v>
          </cell>
          <cell r="F76">
            <v>0</v>
          </cell>
          <cell r="G76">
            <v>0</v>
          </cell>
          <cell r="H76">
            <v>0</v>
          </cell>
          <cell r="I76">
            <v>332</v>
          </cell>
        </row>
        <row r="77">
          <cell r="B77" t="str">
            <v>Nguyễn Xuân Phú</v>
          </cell>
          <cell r="C77" t="str">
            <v xml:space="preserve"> Bộ môn Tìm kiếm thăm dò</v>
          </cell>
          <cell r="D77">
            <v>0</v>
          </cell>
          <cell r="E77">
            <v>0</v>
          </cell>
          <cell r="F77">
            <v>0</v>
          </cell>
          <cell r="G77">
            <v>0</v>
          </cell>
          <cell r="H77">
            <v>0</v>
          </cell>
          <cell r="I77">
            <v>0</v>
          </cell>
        </row>
      </sheetData>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hóm đi học nước ngoài"/>
    </sheetNames>
    <sheetDataSet>
      <sheetData sheetId="0">
        <row r="14">
          <cell r="B14" t="str">
            <v>Trần Quang Tuấn</v>
          </cell>
          <cell r="C14" t="str">
            <v xml:space="preserve"> Bộ môn Địa chất Thủy văn</v>
          </cell>
          <cell r="D14" t="str">
            <v>x</v>
          </cell>
          <cell r="E14" t="str">
            <v>Đi học nước ngoài</v>
          </cell>
          <cell r="F14" t="str">
            <v>vay hỗ trợ 26tr</v>
          </cell>
          <cell r="H14">
            <v>100</v>
          </cell>
        </row>
        <row r="15">
          <cell r="B15" t="str">
            <v>Nguyễn Hữu Mạnh</v>
          </cell>
          <cell r="C15" t="str">
            <v xml:space="preserve"> Bộ môn Địa chất Thủy văn</v>
          </cell>
          <cell r="D15" t="str">
            <v>x</v>
          </cell>
          <cell r="E15" t="str">
            <v>Đi học nước ngoài</v>
          </cell>
          <cell r="F15" t="str">
            <v>đã điều chỉnh thời gian học, tạm dừng BHXH từ ngày 01/8/2021</v>
          </cell>
          <cell r="G15" t="str">
            <v>x</v>
          </cell>
          <cell r="H15"/>
        </row>
        <row r="16">
          <cell r="B16" t="str">
            <v>Trần Hồng Hà</v>
          </cell>
          <cell r="C16" t="str">
            <v xml:space="preserve"> Bộ môn Địa sinh thái và Công nghệ môi trường</v>
          </cell>
          <cell r="D16" t="str">
            <v>x</v>
          </cell>
          <cell r="E16" t="str">
            <v>Đi học nước ngoài</v>
          </cell>
          <cell r="F16" t="str">
            <v>vay hỗ trợ 26tr</v>
          </cell>
          <cell r="G16" t="str">
            <v>x</v>
          </cell>
          <cell r="H16"/>
        </row>
        <row r="17">
          <cell r="B17" t="str">
            <v>Phan Thị Hồng</v>
          </cell>
          <cell r="C17" t="str">
            <v xml:space="preserve"> Bộ môn Địa vật lý</v>
          </cell>
          <cell r="D17" t="str">
            <v>x</v>
          </cell>
          <cell r="E17" t="str">
            <v>Đi học nước ngoài</v>
          </cell>
          <cell r="F17" t="str">
            <v>Tiến sĩ</v>
          </cell>
          <cell r="H17">
            <v>100</v>
          </cell>
        </row>
        <row r="18">
          <cell r="B18" t="str">
            <v>Trương Thị Chinh</v>
          </cell>
          <cell r="C18" t="str">
            <v xml:space="preserve"> Bộ môn Địa vật lý</v>
          </cell>
          <cell r="D18" t="str">
            <v>KĐG</v>
          </cell>
          <cell r="E18" t="str">
            <v>Đi học nước ngoài</v>
          </cell>
          <cell r="F18" t="str">
            <v>đi học NN tạm dừng BHXH</v>
          </cell>
        </row>
        <row r="19">
          <cell r="B19" t="str">
            <v>Phạm Ngọc Kiên</v>
          </cell>
          <cell r="C19" t="str">
            <v xml:space="preserve"> Bộ môn Địa vật lý</v>
          </cell>
          <cell r="D19" t="str">
            <v>x</v>
          </cell>
          <cell r="E19" t="str">
            <v>Đi học nước ngoài</v>
          </cell>
          <cell r="F19">
            <v>0</v>
          </cell>
          <cell r="H19">
            <v>100</v>
          </cell>
        </row>
        <row r="20">
          <cell r="B20" t="str">
            <v>Đỗ Đức Thành</v>
          </cell>
          <cell r="C20" t="str">
            <v xml:space="preserve"> Bộ môn Điện khí hóa</v>
          </cell>
          <cell r="D20" t="str">
            <v>KĐG</v>
          </cell>
          <cell r="E20" t="str">
            <v>Đi học nước ngoài</v>
          </cell>
          <cell r="F20" t="str">
            <v>tạm dừng BHXH từ tháng 2/2020</v>
          </cell>
        </row>
        <row r="21">
          <cell r="B21" t="str">
            <v>Phạm Hà Thái</v>
          </cell>
          <cell r="C21" t="str">
            <v xml:space="preserve"> Bộ môn Đo ảnh và Viễn thám</v>
          </cell>
          <cell r="D21" t="str">
            <v>KĐG</v>
          </cell>
          <cell r="E21" t="str">
            <v>Đi học nước ngoài</v>
          </cell>
          <cell r="F21" t="str">
            <v>Tạm dừng BHXH</v>
          </cell>
        </row>
        <row r="22">
          <cell r="B22" t="str">
            <v>Lê Thu Trang</v>
          </cell>
          <cell r="C22" t="str">
            <v xml:space="preserve"> Bộ môn Đo ảnh và Viễn thám</v>
          </cell>
          <cell r="D22" t="str">
            <v>KĐG</v>
          </cell>
          <cell r="E22" t="str">
            <v>Nghỉ không lương</v>
          </cell>
          <cell r="F22" t="str">
            <v>tạm dừng BHXH từ tháng 4/2020</v>
          </cell>
        </row>
        <row r="23">
          <cell r="B23" t="str">
            <v>Nguyễn Bá Duy</v>
          </cell>
          <cell r="C23" t="str">
            <v xml:space="preserve"> Bộ môn Đo ảnh và Viễn thám</v>
          </cell>
          <cell r="D23" t="str">
            <v>KĐG</v>
          </cell>
          <cell r="E23" t="str">
            <v>Nghỉ không lương</v>
          </cell>
          <cell r="F23" t="str">
            <v>tạm dừng bhXh từ tháng 2/2020</v>
          </cell>
        </row>
        <row r="24">
          <cell r="B24" t="str">
            <v>Nguyễn Minh Hải</v>
          </cell>
          <cell r="C24" t="str">
            <v xml:space="preserve"> Bộ môn Đo ảnh và Viễn thám</v>
          </cell>
          <cell r="D24" t="str">
            <v>x</v>
          </cell>
          <cell r="E24" t="str">
            <v>Đi học nước ngoài</v>
          </cell>
          <cell r="F24" t="str">
            <v>Tiến sĩ</v>
          </cell>
          <cell r="H24">
            <v>100</v>
          </cell>
        </row>
        <row r="25">
          <cell r="B25" t="str">
            <v>Vũ Ngọc Thịnh</v>
          </cell>
          <cell r="C25" t="str">
            <v xml:space="preserve"> Bộ môn Kế toán doanh nghiệp</v>
          </cell>
          <cell r="D25" t="str">
            <v>x</v>
          </cell>
          <cell r="E25" t="str">
            <v>Đi học nước ngoài</v>
          </cell>
          <cell r="F25" t="str">
            <v>đi học thạc sĩ</v>
          </cell>
          <cell r="G25" t="str">
            <v>x</v>
          </cell>
          <cell r="H25"/>
        </row>
        <row r="26">
          <cell r="B26" t="str">
            <v>Lê Quang Phục</v>
          </cell>
          <cell r="C26" t="str">
            <v xml:space="preserve"> Bộ môn Khai thác hầm lò</v>
          </cell>
          <cell r="D26" t="str">
            <v>x</v>
          </cell>
          <cell r="E26" t="str">
            <v>Đi học nước ngoài</v>
          </cell>
          <cell r="F26">
            <v>0</v>
          </cell>
          <cell r="G26" t="str">
            <v>x</v>
          </cell>
          <cell r="H26"/>
        </row>
        <row r="27">
          <cell r="B27" t="str">
            <v>Lê Thị Minh Hạnh</v>
          </cell>
          <cell r="C27" t="str">
            <v xml:space="preserve"> Bộ môn Khai thác lộ thiên</v>
          </cell>
          <cell r="D27" t="str">
            <v>x</v>
          </cell>
          <cell r="E27" t="str">
            <v>Đi học nước ngoài</v>
          </cell>
          <cell r="F27">
            <v>0</v>
          </cell>
          <cell r="H27">
            <v>100</v>
          </cell>
        </row>
        <row r="28">
          <cell r="B28" t="str">
            <v>Đỗ Ngọc Hoàn</v>
          </cell>
          <cell r="C28" t="str">
            <v xml:space="preserve"> Bộ môn Khai thác lộ thiên</v>
          </cell>
          <cell r="D28" t="str">
            <v>x</v>
          </cell>
          <cell r="E28" t="str">
            <v>Đi học nước ngoài</v>
          </cell>
          <cell r="F28" t="str">
            <v>về nước tháng 4/2021</v>
          </cell>
          <cell r="G28" t="str">
            <v>x Về nước tháng 4/2021</v>
          </cell>
          <cell r="H28"/>
        </row>
        <row r="29">
          <cell r="B29" t="str">
            <v>Đỗ Thành Sỹ</v>
          </cell>
          <cell r="C29" t="str">
            <v xml:space="preserve"> Bộ môn Khoan - Khai thác</v>
          </cell>
          <cell r="D29" t="str">
            <v>KĐG</v>
          </cell>
          <cell r="E29" t="str">
            <v>Nghỉ không lương</v>
          </cell>
          <cell r="F29">
            <v>0</v>
          </cell>
        </row>
        <row r="30">
          <cell r="B30" t="str">
            <v>Tô Hữu Toàn</v>
          </cell>
          <cell r="C30" t="str">
            <v xml:space="preserve"> Bộ môn Khoan - Khai thác</v>
          </cell>
          <cell r="D30" t="str">
            <v>KĐG</v>
          </cell>
          <cell r="E30" t="str">
            <v>Đi học nước ngoài</v>
          </cell>
          <cell r="F30" t="str">
            <v>gia hạn đến tháng 5/2020, không đóng BHXH, tạm dừng BHXH từ tháng 9/2018</v>
          </cell>
        </row>
        <row r="31">
          <cell r="B31" t="str">
            <v>Tống Trần Anh</v>
          </cell>
          <cell r="C31" t="str">
            <v xml:space="preserve"> Bộ môn Khoan - Khai thác</v>
          </cell>
          <cell r="D31" t="str">
            <v>x</v>
          </cell>
          <cell r="E31" t="str">
            <v>Đi học nước ngoài</v>
          </cell>
          <cell r="F31" t="str">
            <v>vay hỗ trợ 26tr, tạm dừng BHXH từ tháng 01/2021</v>
          </cell>
          <cell r="H31">
            <v>100</v>
          </cell>
        </row>
        <row r="32">
          <cell r="B32" t="str">
            <v>Trần Hữu Kiên</v>
          </cell>
          <cell r="C32" t="str">
            <v xml:space="preserve"> Bộ môn Khoan - Khai thác</v>
          </cell>
          <cell r="D32" t="str">
            <v>x</v>
          </cell>
          <cell r="E32" t="str">
            <v>Đi học nước ngoài</v>
          </cell>
          <cell r="F32">
            <v>0</v>
          </cell>
          <cell r="H32">
            <v>100</v>
          </cell>
        </row>
        <row r="33">
          <cell r="B33" t="str">
            <v>Bùi Ngọc Hùng</v>
          </cell>
          <cell r="C33" t="str">
            <v xml:space="preserve"> Bộ môn Kỹ thuật Điện - Điện tử</v>
          </cell>
          <cell r="D33" t="str">
            <v>x</v>
          </cell>
          <cell r="E33" t="str">
            <v>Đi học nước ngoài</v>
          </cell>
          <cell r="F33">
            <v>0</v>
          </cell>
          <cell r="H33">
            <v>100</v>
          </cell>
        </row>
        <row r="34">
          <cell r="B34" t="str">
            <v>Vũ Đỗ Dũng</v>
          </cell>
          <cell r="C34" t="str">
            <v xml:space="preserve"> Bộ môn Kỹ thuật Điện - Điện tử</v>
          </cell>
          <cell r="D34" t="str">
            <v>KĐG</v>
          </cell>
          <cell r="E34" t="str">
            <v>Đi học nước ngoài</v>
          </cell>
          <cell r="F34" t="str">
            <v>tạm dừng BHXH từ tháng 3/2019</v>
          </cell>
        </row>
        <row r="35">
          <cell r="B35" t="str">
            <v>Đinh Hải Nam</v>
          </cell>
          <cell r="C35" t="str">
            <v xml:space="preserve"> Bộ môn Kỹ thuật Xây dựng</v>
          </cell>
          <cell r="D35" t="str">
            <v>KĐG</v>
          </cell>
          <cell r="E35" t="str">
            <v>Đi học nước ngoài</v>
          </cell>
          <cell r="F35" t="str">
            <v>tạm dừng BHXH từ tháng 9/2019, gia hạn từ tháng 9/2019 đến 9/2020</v>
          </cell>
        </row>
        <row r="36">
          <cell r="B36" t="str">
            <v>Đặng Văn Phi</v>
          </cell>
          <cell r="C36" t="str">
            <v xml:space="preserve"> Bộ môn Kỹ thuật Xây dựng</v>
          </cell>
          <cell r="D36" t="str">
            <v>x</v>
          </cell>
          <cell r="E36" t="str">
            <v>Đi học nước ngoài</v>
          </cell>
          <cell r="F36">
            <v>0</v>
          </cell>
          <cell r="H36">
            <v>100</v>
          </cell>
        </row>
        <row r="37">
          <cell r="B37" t="str">
            <v>Ngô Xuân Hùng</v>
          </cell>
          <cell r="C37" t="str">
            <v xml:space="preserve"> Bộ môn Kỹ thuật Xây dựng</v>
          </cell>
          <cell r="D37" t="str">
            <v>x</v>
          </cell>
          <cell r="E37" t="str">
            <v>Đi học nước ngoài</v>
          </cell>
          <cell r="F37" t="str">
            <v>Tạm dừng BHXH từ tháng 10/2021</v>
          </cell>
          <cell r="H37">
            <v>100</v>
          </cell>
        </row>
        <row r="38">
          <cell r="B38" t="str">
            <v>Đoàn Văn Huấn</v>
          </cell>
          <cell r="C38" t="str">
            <v xml:space="preserve"> Bộ môn Lọc hóa dầu</v>
          </cell>
          <cell r="D38" t="str">
            <v>KĐG</v>
          </cell>
          <cell r="E38" t="str">
            <v>Nghỉ không lương</v>
          </cell>
          <cell r="F38">
            <v>0</v>
          </cell>
        </row>
        <row r="39">
          <cell r="B39" t="str">
            <v>Hồ Văn Sơn</v>
          </cell>
          <cell r="C39" t="str">
            <v xml:space="preserve"> Bộ môn Lọc hóa dầu</v>
          </cell>
          <cell r="D39" t="str">
            <v>KĐG</v>
          </cell>
          <cell r="E39" t="str">
            <v>Nghỉ không lương</v>
          </cell>
          <cell r="F39">
            <v>0</v>
          </cell>
        </row>
        <row r="40">
          <cell r="B40" t="str">
            <v>Đặng Vũ Đinh</v>
          </cell>
          <cell r="C40" t="str">
            <v xml:space="preserve"> Bộ môn Máy và Thiết bị Công nghiệp</v>
          </cell>
          <cell r="D40" t="str">
            <v>x</v>
          </cell>
          <cell r="E40" t="str">
            <v>Đi học nước ngoài</v>
          </cell>
          <cell r="F40" t="str">
            <v>vay hỗ trợ 26tr, tạm dừng BHXH từ tháng 4/2021</v>
          </cell>
          <cell r="H40">
            <v>100</v>
          </cell>
        </row>
        <row r="41">
          <cell r="B41" t="str">
            <v>Trần Bá Trung</v>
          </cell>
          <cell r="C41" t="str">
            <v xml:space="preserve"> Bộ môn Máy và Thiết bị Công nghiệp</v>
          </cell>
          <cell r="D41" t="str">
            <v>x</v>
          </cell>
          <cell r="E41" t="str">
            <v>Đi học nước ngoài</v>
          </cell>
          <cell r="F41" t="str">
            <v>Vay hỗ trợ 26 triệu</v>
          </cell>
          <cell r="H41">
            <v>100</v>
          </cell>
        </row>
        <row r="42">
          <cell r="B42" t="str">
            <v>Đoàn Công Luận</v>
          </cell>
          <cell r="C42" t="str">
            <v xml:space="preserve"> Bộ môn Máy và Thiết bị Công nghiệp</v>
          </cell>
          <cell r="D42" t="str">
            <v>KĐG</v>
          </cell>
          <cell r="E42" t="str">
            <v>Đi học nước ngoài</v>
          </cell>
          <cell r="F42" t="str">
            <v>gia hạn đến tháng 01/2020 (đã đóng BHXH đến tháng 12/2019. tạm dừng BHXH từ tháng 01/2020</v>
          </cell>
        </row>
        <row r="43">
          <cell r="B43" t="str">
            <v>Hạ Quang Hưng</v>
          </cell>
          <cell r="C43" t="str">
            <v xml:space="preserve"> Bộ môn Môi trường cơ sở</v>
          </cell>
          <cell r="D43" t="str">
            <v>x</v>
          </cell>
          <cell r="E43" t="str">
            <v>Đi học nước ngoài</v>
          </cell>
          <cell r="F43" t="str">
            <v>tạm dừng BHXH từ tháng 8/2021</v>
          </cell>
          <cell r="G43" t="str">
            <v>x</v>
          </cell>
          <cell r="H43"/>
        </row>
        <row r="44">
          <cell r="B44" t="str">
            <v>Trần Văn Hiệp</v>
          </cell>
          <cell r="C44" t="str">
            <v xml:space="preserve"> Bộ môn QTKD Địa chất - Dầu khí</v>
          </cell>
          <cell r="D44" t="str">
            <v>x</v>
          </cell>
          <cell r="E44" t="str">
            <v>Đi học nước ngoài</v>
          </cell>
          <cell r="F44" t="str">
            <v>Về nước tháng 8/2021</v>
          </cell>
          <cell r="G44" t="str">
            <v>x</v>
          </cell>
          <cell r="H44"/>
        </row>
        <row r="45">
          <cell r="B45" t="str">
            <v>Bùi Thị Thuyết</v>
          </cell>
          <cell r="C45" t="str">
            <v xml:space="preserve"> Bộ môn Sức bền vật liệu</v>
          </cell>
          <cell r="D45" t="str">
            <v>x</v>
          </cell>
          <cell r="E45" t="str">
            <v>Đi học nước ngoài</v>
          </cell>
          <cell r="F45" t="str">
            <v>vay hỗ trợ 26tr, tạm dừng BHXH 9/2021</v>
          </cell>
          <cell r="H45">
            <v>100</v>
          </cell>
        </row>
        <row r="46">
          <cell r="B46" t="str">
            <v>Đào Thị Uyên</v>
          </cell>
          <cell r="C46" t="str">
            <v xml:space="preserve"> Bộ môn Thiết bị dầu khí và công trình</v>
          </cell>
          <cell r="D46" t="str">
            <v>x</v>
          </cell>
          <cell r="E46" t="str">
            <v>Đi học nước ngoài</v>
          </cell>
          <cell r="F46">
            <v>0</v>
          </cell>
          <cell r="H46">
            <v>100</v>
          </cell>
        </row>
        <row r="47">
          <cell r="B47" t="str">
            <v>Lê Xuân Trường</v>
          </cell>
          <cell r="C47" t="str">
            <v xml:space="preserve"> Bộ môn Tìm kiếm thăm dò</v>
          </cell>
          <cell r="D47" t="str">
            <v>KĐG</v>
          </cell>
          <cell r="E47" t="str">
            <v>Đi học nước ngoài</v>
          </cell>
          <cell r="F47" t="str">
            <v>tạm dừng BHXH từ tháng 6/2020</v>
          </cell>
        </row>
        <row r="48">
          <cell r="B48" t="str">
            <v>Phạm Như Sang</v>
          </cell>
          <cell r="C48" t="str">
            <v xml:space="preserve"> Bộ môn Tìm kiếm thăm dò</v>
          </cell>
          <cell r="D48" t="str">
            <v>KĐG</v>
          </cell>
          <cell r="E48" t="str">
            <v>Đi học nước ngoài</v>
          </cell>
          <cell r="F48" t="str">
            <v>đã dừng bảo hiểm, dừng hợp đồng</v>
          </cell>
        </row>
        <row r="49">
          <cell r="B49" t="str">
            <v>Nguyễn Duy Hưng</v>
          </cell>
          <cell r="C49" t="str">
            <v xml:space="preserve"> Bộ môn Tìm kiếm thăm dò</v>
          </cell>
          <cell r="D49" t="str">
            <v>KĐG</v>
          </cell>
          <cell r="E49" t="str">
            <v>Đi học nước ngoài</v>
          </cell>
          <cell r="F49" t="str">
            <v>điều chỉnh thời gian học đến tháng 10/2020, tạm dừng BHXH từ ngày 01/10/2020</v>
          </cell>
        </row>
        <row r="50">
          <cell r="B50" t="str">
            <v>Nguyễn Đình Luyện</v>
          </cell>
          <cell r="C50" t="str">
            <v xml:space="preserve"> Bộ môn Tìm kiếm thăm dò</v>
          </cell>
          <cell r="D50" t="str">
            <v>KĐG</v>
          </cell>
          <cell r="E50" t="str">
            <v>Đi học nước ngoài</v>
          </cell>
          <cell r="F50" t="str">
            <v>Tạm dừng BHXH từ tháng 8/2020, gia hạn đến hết tháng 7/2021</v>
          </cell>
        </row>
        <row r="51">
          <cell r="B51" t="str">
            <v>Võ Thị Thu Trang</v>
          </cell>
          <cell r="C51" t="str">
            <v xml:space="preserve"> Bộ môn Tin học Kinh tế</v>
          </cell>
          <cell r="D51" t="str">
            <v>KĐG</v>
          </cell>
          <cell r="E51" t="str">
            <v>Nghỉ không lương</v>
          </cell>
          <cell r="F51" t="e">
            <v>#N/A</v>
          </cell>
        </row>
        <row r="52">
          <cell r="B52" t="str">
            <v>Đoàn Khánh Hoàng</v>
          </cell>
          <cell r="C52" t="str">
            <v xml:space="preserve"> Bộ môn Tin học Trắc địa</v>
          </cell>
          <cell r="D52" t="str">
            <v>KĐG</v>
          </cell>
          <cell r="E52" t="str">
            <v>Đi học nước ngoài</v>
          </cell>
          <cell r="F52" t="str">
            <v>9/2020, tạm dừng BHXH từ tháng 9/2019</v>
          </cell>
        </row>
        <row r="53">
          <cell r="B53" t="str">
            <v>Trần Trường Giang</v>
          </cell>
          <cell r="C53" t="str">
            <v xml:space="preserve"> Bộ môn Tin học Trắc địa</v>
          </cell>
          <cell r="D53" t="str">
            <v>KĐG</v>
          </cell>
          <cell r="E53" t="str">
            <v>Đi học nước ngoài</v>
          </cell>
          <cell r="F53" t="str">
            <v>tạm dừng BHXH từ tháng 9/2020</v>
          </cell>
        </row>
        <row r="54">
          <cell r="B54" t="str">
            <v>Trần Thị Hòa</v>
          </cell>
          <cell r="C54" t="str">
            <v xml:space="preserve"> Bộ môn Tin học Trắc địa</v>
          </cell>
          <cell r="D54" t="str">
            <v>KĐG</v>
          </cell>
          <cell r="E54" t="str">
            <v>Đi học nước ngoài</v>
          </cell>
          <cell r="F54" t="str">
            <v>nghiên cứu sau tiến sĩ, tạm dừng BHXH</v>
          </cell>
        </row>
        <row r="55">
          <cell r="B55" t="str">
            <v>Nguyễn Trường Linh</v>
          </cell>
          <cell r="C55" t="str">
            <v xml:space="preserve"> Bộ môn Tin học Trắc địa</v>
          </cell>
          <cell r="D55" t="str">
            <v>KĐG</v>
          </cell>
          <cell r="E55" t="str">
            <v>Đi học nước ngoài</v>
          </cell>
          <cell r="F55" t="str">
            <v>dđã tạm dừng BHXH</v>
          </cell>
        </row>
        <row r="56">
          <cell r="B56" t="str">
            <v>Bùi Khắc Luyên</v>
          </cell>
          <cell r="C56" t="str">
            <v xml:space="preserve"> Bộ môn Trắc địa Cao cấp</v>
          </cell>
          <cell r="D56" t="str">
            <v>KĐG</v>
          </cell>
          <cell r="E56" t="str">
            <v>Đi học nước ngoài</v>
          </cell>
          <cell r="F56" t="str">
            <v>Nghiên cứu sau tiến sĩ, tạm dừng BHXH từ tháng 7/2020</v>
          </cell>
        </row>
        <row r="57">
          <cell r="B57" t="str">
            <v>Nguyễn Thái Chinh</v>
          </cell>
          <cell r="C57" t="str">
            <v xml:space="preserve"> Bộ môn Trắc địa Cao cấp</v>
          </cell>
          <cell r="D57" t="str">
            <v>KĐG</v>
          </cell>
          <cell r="E57" t="str">
            <v>Đi học nước ngoài</v>
          </cell>
          <cell r="F57" t="str">
            <v xml:space="preserve">9/2020, tạm dừng BHXH từ tháng 9/2019, </v>
          </cell>
        </row>
        <row r="58">
          <cell r="B58" t="str">
            <v>Vũ Đình Toàn</v>
          </cell>
          <cell r="C58" t="str">
            <v xml:space="preserve"> Bộ môn Trắc địa Cao cấp</v>
          </cell>
          <cell r="D58" t="str">
            <v>KĐG</v>
          </cell>
          <cell r="E58" t="str">
            <v>Đi học nước ngoài</v>
          </cell>
          <cell r="F58" t="str">
            <v>vay hỗ trợ 26tr, tạm dừng BHXH từ tháng 11/2020</v>
          </cell>
        </row>
        <row r="59">
          <cell r="B59" t="str">
            <v>Kim Thị Thu Hương</v>
          </cell>
          <cell r="C59" t="str">
            <v xml:space="preserve"> Bộ môn Trắc địa Cao cấp</v>
          </cell>
          <cell r="D59" t="str">
            <v>x</v>
          </cell>
          <cell r="E59" t="str">
            <v>Đi học nước ngoài</v>
          </cell>
          <cell r="F59" t="str">
            <v>hiệp định</v>
          </cell>
          <cell r="H59">
            <v>100</v>
          </cell>
        </row>
        <row r="60">
          <cell r="B60" t="str">
            <v>Nguyễn ánh Dương</v>
          </cell>
          <cell r="C60" t="str">
            <v xml:space="preserve"> Bộ môn Tự động hóa XN Mỏ và Dầu khí</v>
          </cell>
          <cell r="D60" t="str">
            <v>KĐG</v>
          </cell>
          <cell r="E60" t="str">
            <v>Đi học nước ngoài</v>
          </cell>
          <cell r="F60" t="str">
            <v>vay hỗ trợ 26tr, hết hạn, tạm dừng BHXH từ tháng 11/2020</v>
          </cell>
        </row>
        <row r="61">
          <cell r="B61" t="str">
            <v>Hoàng Hữu Đường</v>
          </cell>
          <cell r="C61" t="str">
            <v xml:space="preserve"> Bộ môn Tuyển khoáng</v>
          </cell>
          <cell r="D61" t="str">
            <v>KĐG</v>
          </cell>
          <cell r="E61" t="str">
            <v>Đi học nước ngoài</v>
          </cell>
          <cell r="F61" t="str">
            <v>nghiên cứu sau tiến sĩ, tạm dừng BHXH</v>
          </cell>
        </row>
        <row r="62">
          <cell r="B62" t="str">
            <v>Phạm Thanh Hải</v>
          </cell>
          <cell r="C62" t="str">
            <v xml:space="preserve"> Bộ môn Tuyển khoáng</v>
          </cell>
          <cell r="D62" t="str">
            <v>KĐG</v>
          </cell>
          <cell r="E62" t="str">
            <v>Đi học nước ngoài</v>
          </cell>
          <cell r="F62" t="str">
            <v>vay hỗ trợ 26tr, dừng BHXH từ tháng 10/2020, điều chỉnh thời gian học từ tháng 10/2016 đến 15/11/2016, tạm dừng BHXH từ tháng 12/2020</v>
          </cell>
        </row>
        <row r="63">
          <cell r="B63" t="str">
            <v>Nguyễn Văn Trí</v>
          </cell>
          <cell r="C63" t="str">
            <v xml:space="preserve"> Bộ môn Xây dựng Công trình ngầm và Mỏ</v>
          </cell>
          <cell r="D63" t="str">
            <v>KĐG</v>
          </cell>
          <cell r="E63" t="str">
            <v>Đi học nước ngoài</v>
          </cell>
          <cell r="F63" t="str">
            <v>gia hạn đến tháng 12/2019, đã đóng BHXH, tạm dừng BHXH từ tháng 01/2020</v>
          </cell>
        </row>
        <row r="64">
          <cell r="B64" t="str">
            <v>Nguyễn Tài Tiến</v>
          </cell>
          <cell r="C64" t="str">
            <v xml:space="preserve"> Bộ môn Xây dựng Công trình ngầm và Mỏ</v>
          </cell>
          <cell r="D64" t="str">
            <v>x</v>
          </cell>
          <cell r="E64" t="str">
            <v>Đi học nước ngoài</v>
          </cell>
          <cell r="F64">
            <v>0</v>
          </cell>
          <cell r="H64">
            <v>100</v>
          </cell>
        </row>
        <row r="65">
          <cell r="B65" t="str">
            <v>Đỗ Mạnh Tấn</v>
          </cell>
          <cell r="C65" t="str">
            <v xml:space="preserve"> Bộ môn Xây dựng Công trình ngầm và Mỏ</v>
          </cell>
          <cell r="D65" t="str">
            <v>KĐG</v>
          </cell>
          <cell r="E65" t="str">
            <v>Đi học nước ngoài</v>
          </cell>
          <cell r="F65" t="str">
            <v>Tự túc, đã đóng bảo hiểm xh đến tháng 9/2020, Tạm dừng BHXH từ tháng 10/2020</v>
          </cell>
        </row>
        <row r="66">
          <cell r="B66" t="str">
            <v>Phan Tuấn Anh</v>
          </cell>
          <cell r="C66" t="str">
            <v xml:space="preserve"> Bộ môn Xây dựng Công trình ngầm và Mỏ</v>
          </cell>
          <cell r="D66" t="str">
            <v>KĐG</v>
          </cell>
          <cell r="E66" t="str">
            <v>Đi học nước ngoài</v>
          </cell>
          <cell r="F66" t="str">
            <v>Tạm dừng BHXH từ tháng 10/2020</v>
          </cell>
        </row>
        <row r="67">
          <cell r="B67" t="str">
            <v>Trần Mạnh Hùng</v>
          </cell>
          <cell r="C67" t="str">
            <v xml:space="preserve"> Bộ môn Xây dựng Hạ tầng Cơ sở</v>
          </cell>
          <cell r="D67" t="str">
            <v>KĐG</v>
          </cell>
          <cell r="E67" t="str">
            <v>Đi học nước ngoài</v>
          </cell>
          <cell r="F67" t="str">
            <v>nghiên cứu sau tiến sĩ, tạm dừng BHXH từ tháng 4/2019</v>
          </cell>
        </row>
        <row r="68">
          <cell r="B68" t="str">
            <v>Nguyễn Như Hùng</v>
          </cell>
          <cell r="C68" t="str">
            <v>Bộ  môn Sức bền vật liệu</v>
          </cell>
          <cell r="D68" t="str">
            <v>KĐG</v>
          </cell>
          <cell r="E68"/>
          <cell r="F68" t="str">
            <v>Nghiên cứu sau tiến sĩ, Tạm dừng BHXH từ tháng 12/2020</v>
          </cell>
        </row>
        <row r="69">
          <cell r="B69" t="str">
            <v>Nguyễn Thị Hải Yến</v>
          </cell>
          <cell r="C69" t="str">
            <v>Bộ môn Thiết bị dầu khí và CT</v>
          </cell>
          <cell r="D69" t="str">
            <v>KĐG</v>
          </cell>
          <cell r="E69"/>
          <cell r="F69" t="str">
            <v>Nghiên cứu sau tiến sĩ</v>
          </cell>
        </row>
        <row r="70">
          <cell r="B70" t="str">
            <v>Nguyễn Văn Lâm</v>
          </cell>
          <cell r="C70" t="str">
            <v>Bộ môn Trắc địa cao cấp</v>
          </cell>
          <cell r="D70"/>
          <cell r="E70"/>
          <cell r="F70">
            <v>0</v>
          </cell>
          <cell r="H70">
            <v>100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7">
          <cell r="A7" t="str">
            <v>Trần Thị Hải Vân</v>
          </cell>
          <cell r="B7">
            <v>100</v>
          </cell>
        </row>
        <row r="8">
          <cell r="A8" t="str">
            <v>Phạm Đình Tân</v>
          </cell>
          <cell r="B8"/>
        </row>
        <row r="9">
          <cell r="A9" t="str">
            <v>Đỗ Như Ý</v>
          </cell>
          <cell r="B9"/>
        </row>
        <row r="10">
          <cell r="A10" t="str">
            <v>Nguyễn Đăng Tấn</v>
          </cell>
          <cell r="B10"/>
        </row>
        <row r="11">
          <cell r="A11" t="str">
            <v>Phạm Đức Thiên</v>
          </cell>
          <cell r="B11"/>
        </row>
        <row r="12">
          <cell r="A12" t="str">
            <v>Trần Đức Huân</v>
          </cell>
          <cell r="B12"/>
        </row>
        <row r="13">
          <cell r="A13" t="str">
            <v>Nguyễn Khắc Lĩnh</v>
          </cell>
          <cell r="B13"/>
        </row>
        <row r="14">
          <cell r="A14" t="str">
            <v>Vũ Đỗ Dũng</v>
          </cell>
          <cell r="B14">
            <v>100</v>
          </cell>
        </row>
        <row r="15">
          <cell r="A15" t="str">
            <v>Ngô Thanh Tuấn</v>
          </cell>
          <cell r="B15"/>
        </row>
        <row r="16">
          <cell r="A16" t="str">
            <v>Đào Hiếu</v>
          </cell>
          <cell r="B16"/>
        </row>
        <row r="17">
          <cell r="A17" t="str">
            <v>Phạm Thị Thanh Loan</v>
          </cell>
          <cell r="B17"/>
        </row>
        <row r="18">
          <cell r="A18" t="str">
            <v>Bùi Thị Lệ Thủy</v>
          </cell>
          <cell r="B18"/>
        </row>
        <row r="19">
          <cell r="A19" t="str">
            <v>Dương Văn Hào</v>
          </cell>
          <cell r="B19"/>
        </row>
        <row r="20">
          <cell r="A20" t="str">
            <v>Trần Danh Hùng</v>
          </cell>
          <cell r="B20"/>
        </row>
        <row r="21">
          <cell r="A21" t="str">
            <v>Đoàn Văn Huấn</v>
          </cell>
          <cell r="B21">
            <v>100</v>
          </cell>
        </row>
        <row r="22">
          <cell r="A22" t="str">
            <v>Hồ Văn Sơn</v>
          </cell>
          <cell r="B22">
            <v>100</v>
          </cell>
        </row>
        <row r="23">
          <cell r="A23" t="str">
            <v>Lê Ngọc Ánh</v>
          </cell>
          <cell r="B23"/>
        </row>
        <row r="24">
          <cell r="A24" t="str">
            <v>Ngô Hà Sơn</v>
          </cell>
          <cell r="B24"/>
        </row>
        <row r="25">
          <cell r="A25" t="str">
            <v>Nguyễn Thị Hải Yến</v>
          </cell>
          <cell r="B25">
            <v>100</v>
          </cell>
        </row>
        <row r="26">
          <cell r="A26" t="str">
            <v>Nguyễn Văn Thịnh</v>
          </cell>
          <cell r="B26"/>
        </row>
        <row r="27">
          <cell r="A27" t="str">
            <v>Phạm Xuân Núi</v>
          </cell>
          <cell r="B27"/>
        </row>
        <row r="28">
          <cell r="A28" t="str">
            <v>Triệu Hùng Trường</v>
          </cell>
          <cell r="B28"/>
        </row>
        <row r="29">
          <cell r="A29" t="str">
            <v>Nguyễn Khắc Long</v>
          </cell>
          <cell r="B29"/>
        </row>
        <row r="30">
          <cell r="A30" t="str">
            <v>Nguyễn Thị Hoài Nga</v>
          </cell>
          <cell r="B30"/>
        </row>
        <row r="31">
          <cell r="A31" t="str">
            <v>Lê Minh Thống</v>
          </cell>
          <cell r="B31"/>
        </row>
        <row r="32">
          <cell r="A32" t="str">
            <v>Trần Văn Hiệp</v>
          </cell>
          <cell r="B32">
            <v>100</v>
          </cell>
        </row>
        <row r="33">
          <cell r="A33" t="str">
            <v>Bùi Thị Thu Thủy</v>
          </cell>
          <cell r="B33"/>
        </row>
        <row r="34">
          <cell r="A34" t="str">
            <v>Vũ Diệp Anh</v>
          </cell>
          <cell r="B34"/>
        </row>
        <row r="35">
          <cell r="A35" t="str">
            <v>Bùi Hoàng Bắc</v>
          </cell>
          <cell r="B35"/>
        </row>
        <row r="36">
          <cell r="A36" t="str">
            <v>Bùi Trường Sơn</v>
          </cell>
          <cell r="B36"/>
        </row>
        <row r="37">
          <cell r="A37" t="str">
            <v>Đào Văn Nghiêm</v>
          </cell>
          <cell r="B37">
            <v>100</v>
          </cell>
        </row>
        <row r="38">
          <cell r="A38" t="str">
            <v>Hoàng Đình Quế</v>
          </cell>
          <cell r="B38"/>
        </row>
        <row r="39">
          <cell r="A39" t="str">
            <v>Khương Thế Hùng</v>
          </cell>
          <cell r="B39"/>
        </row>
        <row r="40">
          <cell r="A40" t="str">
            <v>Nguyễn Thị Thanh Thảo</v>
          </cell>
          <cell r="B40"/>
        </row>
        <row r="41">
          <cell r="A41" t="str">
            <v>Đỗ Mạnh An</v>
          </cell>
          <cell r="B41"/>
        </row>
        <row r="42">
          <cell r="A42" t="str">
            <v>Lương Quang Khang</v>
          </cell>
          <cell r="B42"/>
        </row>
        <row r="43">
          <cell r="A43" t="str">
            <v>Ngô Thị Kim Chi</v>
          </cell>
          <cell r="B43"/>
        </row>
        <row r="44">
          <cell r="A44" t="str">
            <v>Phan Văn Bình</v>
          </cell>
          <cell r="B44"/>
        </row>
        <row r="45">
          <cell r="A45" t="str">
            <v>Ngô Xuân Đắc</v>
          </cell>
          <cell r="B45"/>
        </row>
        <row r="46">
          <cell r="A46" t="str">
            <v>Nguyễn Khắc Giảng</v>
          </cell>
          <cell r="B46"/>
        </row>
        <row r="47">
          <cell r="A47" t="str">
            <v>Tô Xuân Bản</v>
          </cell>
          <cell r="B47"/>
        </row>
        <row r="48">
          <cell r="A48" t="str">
            <v>Nguyễn Hữu Trọng</v>
          </cell>
          <cell r="B48"/>
        </row>
        <row r="49">
          <cell r="A49" t="str">
            <v>Nguyễn Tiến Dũng</v>
          </cell>
          <cell r="B49"/>
        </row>
        <row r="50">
          <cell r="A50" t="str">
            <v>Nguyễn Thành Dương</v>
          </cell>
          <cell r="B50"/>
        </row>
        <row r="51">
          <cell r="A51" t="str">
            <v>Nguyễn Thị Nụ</v>
          </cell>
          <cell r="B51"/>
        </row>
        <row r="52">
          <cell r="A52" t="str">
            <v>Nhữ Việt Hà</v>
          </cell>
          <cell r="B52"/>
        </row>
        <row r="53">
          <cell r="A53" t="str">
            <v>Phạm Như Sang</v>
          </cell>
          <cell r="B53">
            <v>100</v>
          </cell>
        </row>
        <row r="54">
          <cell r="A54" t="str">
            <v>Trần Thanh Hải</v>
          </cell>
          <cell r="B54"/>
        </row>
        <row r="55">
          <cell r="A55" t="str">
            <v>Nguyễn Đình Luyện</v>
          </cell>
          <cell r="B55">
            <v>100</v>
          </cell>
        </row>
        <row r="56">
          <cell r="A56" t="str">
            <v>Vũ Văn Hưng</v>
          </cell>
          <cell r="B56">
            <v>100</v>
          </cell>
        </row>
        <row r="57">
          <cell r="A57" t="str">
            <v>Công Tiến Dũng</v>
          </cell>
          <cell r="B57"/>
        </row>
        <row r="58">
          <cell r="A58" t="str">
            <v>Đào Việt Thắng</v>
          </cell>
          <cell r="B58"/>
        </row>
        <row r="59">
          <cell r="A59" t="str">
            <v>Lê Đắc Tuyên</v>
          </cell>
          <cell r="B59"/>
        </row>
        <row r="60">
          <cell r="A60" t="str">
            <v>Nguyễn Mạnh Hùng</v>
          </cell>
          <cell r="B60"/>
        </row>
        <row r="61">
          <cell r="A61" t="str">
            <v>Tống Bá Tuấn</v>
          </cell>
          <cell r="B61"/>
        </row>
        <row r="62">
          <cell r="A62" t="str">
            <v>Nguyễn Thị Lan Hương</v>
          </cell>
          <cell r="B62"/>
        </row>
        <row r="63">
          <cell r="A63" t="str">
            <v>Võ Thị Hạnh</v>
          </cell>
          <cell r="B63"/>
        </row>
        <row r="64">
          <cell r="A64" t="str">
            <v>Lê Thị Duyên</v>
          </cell>
          <cell r="B64"/>
        </row>
        <row r="65">
          <cell r="A65" t="str">
            <v>Nguyễn Trường Thanh</v>
          </cell>
          <cell r="B65"/>
        </row>
        <row r="66">
          <cell r="A66" t="str">
            <v>Nguyễn Xuân Chung</v>
          </cell>
          <cell r="B66"/>
        </row>
        <row r="67">
          <cell r="A67" t="str">
            <v>Trần Thị Hà</v>
          </cell>
          <cell r="B67"/>
        </row>
        <row r="68">
          <cell r="A68" t="str">
            <v>Bùi Hữu Nguyên</v>
          </cell>
          <cell r="B68">
            <v>100</v>
          </cell>
        </row>
        <row r="69">
          <cell r="A69" t="str">
            <v>Vũ Bá Dũng</v>
          </cell>
          <cell r="B69"/>
        </row>
        <row r="70">
          <cell r="A70" t="str">
            <v>Vũ Duy Thịnh</v>
          </cell>
          <cell r="B70"/>
        </row>
        <row r="71">
          <cell r="A71" t="str">
            <v>Vũ Kim Thư</v>
          </cell>
          <cell r="B71"/>
        </row>
        <row r="72">
          <cell r="A72" t="str">
            <v>Hà Mạnh Hùng</v>
          </cell>
          <cell r="B72"/>
        </row>
        <row r="73">
          <cell r="A73" t="str">
            <v>Phạm Ngọc Chung</v>
          </cell>
          <cell r="B73"/>
        </row>
        <row r="74">
          <cell r="A74" t="str">
            <v>Vũ Thái Linh</v>
          </cell>
          <cell r="B74"/>
        </row>
        <row r="75">
          <cell r="A75" t="str">
            <v>Bùi Mạnh Tùng</v>
          </cell>
          <cell r="B75"/>
        </row>
        <row r="76">
          <cell r="A76" t="str">
            <v>Bùi Xuân Nam</v>
          </cell>
          <cell r="B76"/>
        </row>
        <row r="77">
          <cell r="A77" t="str">
            <v>Đào Văn Chi</v>
          </cell>
          <cell r="B77"/>
        </row>
        <row r="78">
          <cell r="A78" t="str">
            <v>Lê Quang Phục</v>
          </cell>
          <cell r="B78">
            <v>100</v>
          </cell>
        </row>
        <row r="79">
          <cell r="A79" t="str">
            <v>Lê Quí Thảo</v>
          </cell>
          <cell r="B79"/>
        </row>
        <row r="80">
          <cell r="A80" t="str">
            <v>Lê Tiến Dũng</v>
          </cell>
          <cell r="B80"/>
        </row>
        <row r="81">
          <cell r="A81" t="str">
            <v>Lê Thị Hải</v>
          </cell>
          <cell r="B81">
            <v>100</v>
          </cell>
        </row>
        <row r="82">
          <cell r="A82" t="str">
            <v>Lê Thị Thu Hoa</v>
          </cell>
          <cell r="B82"/>
        </row>
        <row r="83">
          <cell r="A83" t="str">
            <v>Lê Việt Hà</v>
          </cell>
          <cell r="B83">
            <v>100</v>
          </cell>
        </row>
        <row r="84">
          <cell r="A84" t="str">
            <v>Nguyễn Anh Tuấn</v>
          </cell>
          <cell r="B84"/>
        </row>
        <row r="85">
          <cell r="A85" t="str">
            <v>Nguyễn Cao Khải</v>
          </cell>
          <cell r="B85"/>
        </row>
        <row r="86">
          <cell r="A86" t="str">
            <v>Nguyễn Đình An</v>
          </cell>
          <cell r="B86"/>
        </row>
        <row r="87">
          <cell r="A87" t="str">
            <v>Nguyễn Hoàng</v>
          </cell>
          <cell r="B87"/>
        </row>
        <row r="88">
          <cell r="A88" t="str">
            <v>Nguyễn Ngọc Phú</v>
          </cell>
          <cell r="B88"/>
        </row>
        <row r="89">
          <cell r="A89" t="str">
            <v>Nguyễn Phi Hùng</v>
          </cell>
          <cell r="B89"/>
        </row>
        <row r="90">
          <cell r="A90" t="str">
            <v>Phạm Đức Hưng</v>
          </cell>
          <cell r="B90">
            <v>100</v>
          </cell>
        </row>
        <row r="91">
          <cell r="A91" t="str">
            <v>Phạm Văn Hòa</v>
          </cell>
          <cell r="B91"/>
        </row>
        <row r="92">
          <cell r="A92" t="str">
            <v>Phạm Văn Luận</v>
          </cell>
          <cell r="B92"/>
        </row>
        <row r="93">
          <cell r="A93" t="str">
            <v>Phạm Văn Việt</v>
          </cell>
          <cell r="B93"/>
        </row>
        <row r="94">
          <cell r="A94" t="str">
            <v>Trần Đình Bão</v>
          </cell>
          <cell r="B94"/>
        </row>
        <row r="95">
          <cell r="A95" t="str">
            <v>Trần Mạnh Tiến</v>
          </cell>
          <cell r="B95"/>
        </row>
        <row r="96">
          <cell r="A96" t="str">
            <v>Trần Quang Hiếu</v>
          </cell>
          <cell r="B96"/>
        </row>
        <row r="97">
          <cell r="A97" t="str">
            <v>Nguyễn Văn Thịnh</v>
          </cell>
          <cell r="B97"/>
        </row>
        <row r="98">
          <cell r="A98" t="str">
            <v>Nguyễn Văn Quang</v>
          </cell>
          <cell r="B98"/>
        </row>
        <row r="99">
          <cell r="A99" t="str">
            <v>Nguyễn Phương</v>
          </cell>
          <cell r="B99"/>
        </row>
        <row r="100">
          <cell r="A100" t="str">
            <v>Nguyễn Quốc Phi</v>
          </cell>
          <cell r="B100"/>
        </row>
        <row r="101">
          <cell r="A101" t="str">
            <v>Bùi Ngọc Quý</v>
          </cell>
          <cell r="B101"/>
        </row>
        <row r="102">
          <cell r="A102" t="str">
            <v>Cao Xuân Cường</v>
          </cell>
          <cell r="B102"/>
        </row>
        <row r="103">
          <cell r="A103" t="str">
            <v>Dương Anh Quân</v>
          </cell>
          <cell r="B103"/>
        </row>
        <row r="104">
          <cell r="A104" t="str">
            <v>Lê Thanh Nghị</v>
          </cell>
          <cell r="B104"/>
        </row>
        <row r="105">
          <cell r="A105" t="str">
            <v>Lê Thị Thu Hà</v>
          </cell>
          <cell r="B105"/>
        </row>
        <row r="106">
          <cell r="A106" t="str">
            <v>Lê Văn Cảnh</v>
          </cell>
          <cell r="B106"/>
        </row>
        <row r="107">
          <cell r="A107" t="str">
            <v>Lưu Anh Tuấn</v>
          </cell>
          <cell r="B107"/>
        </row>
        <row r="108">
          <cell r="A108" t="str">
            <v>Nguyễn Quốc Long</v>
          </cell>
          <cell r="B108"/>
        </row>
        <row r="109">
          <cell r="A109" t="str">
            <v>Nguyễn Văn Lâm</v>
          </cell>
          <cell r="B109"/>
        </row>
        <row r="110">
          <cell r="A110" t="str">
            <v>Nguyễn Văn Sáng</v>
          </cell>
          <cell r="B110"/>
        </row>
        <row r="111">
          <cell r="A111" t="str">
            <v>Bùi Khắc Luyên</v>
          </cell>
          <cell r="B111">
            <v>100</v>
          </cell>
        </row>
        <row r="112">
          <cell r="A112" t="str">
            <v>Nguyễn Viết Nghĩa</v>
          </cell>
          <cell r="B112"/>
        </row>
        <row r="113">
          <cell r="A113" t="str">
            <v>Phạm Công Khải</v>
          </cell>
          <cell r="B113"/>
        </row>
        <row r="114">
          <cell r="A114" t="str">
            <v>Phạm Thị Làn</v>
          </cell>
          <cell r="B114"/>
        </row>
        <row r="115">
          <cell r="A115" t="str">
            <v>Phạm Văn Chung</v>
          </cell>
          <cell r="B115"/>
        </row>
        <row r="116">
          <cell r="A116" t="str">
            <v>Phạm Văn Hiệp</v>
          </cell>
          <cell r="B116"/>
        </row>
        <row r="117">
          <cell r="A117" t="str">
            <v>Trần Thanh Hà</v>
          </cell>
          <cell r="B117"/>
        </row>
        <row r="118">
          <cell r="A118" t="str">
            <v>Trần Trung Anh</v>
          </cell>
          <cell r="B118"/>
        </row>
        <row r="119">
          <cell r="A119" t="str">
            <v>Trần Vân Anh</v>
          </cell>
          <cell r="B119"/>
        </row>
        <row r="120">
          <cell r="A120" t="str">
            <v>Trần Xuân Trường</v>
          </cell>
          <cell r="B120"/>
        </row>
        <row r="121">
          <cell r="A121" t="str">
            <v>Ngô Thị Phương Thảo</v>
          </cell>
          <cell r="B121"/>
        </row>
        <row r="122">
          <cell r="A122" t="str">
            <v>Võ Ngọc Dũng</v>
          </cell>
          <cell r="B122"/>
        </row>
        <row r="123">
          <cell r="A123" t="str">
            <v>Vũ Đình Toàn</v>
          </cell>
          <cell r="B123">
            <v>100</v>
          </cell>
        </row>
        <row r="124">
          <cell r="A124" t="str">
            <v>Nguyễn Việt Hà</v>
          </cell>
          <cell r="B124"/>
        </row>
        <row r="125">
          <cell r="A125" t="str">
            <v>Dương Thành Trung</v>
          </cell>
          <cell r="B125"/>
        </row>
        <row r="126">
          <cell r="A126" t="str">
            <v>Bùi Văn Đức</v>
          </cell>
          <cell r="B126"/>
        </row>
        <row r="127">
          <cell r="A127" t="str">
            <v>Đào Viết Đoàn</v>
          </cell>
          <cell r="B127"/>
        </row>
        <row r="128">
          <cell r="A128" t="str">
            <v>Đặng Văn Kiên</v>
          </cell>
          <cell r="B128"/>
        </row>
        <row r="129">
          <cell r="A129" t="str">
            <v>Đỗ Ngọc Anh</v>
          </cell>
          <cell r="B129"/>
        </row>
        <row r="130">
          <cell r="A130" t="str">
            <v>Lê Huy Việt</v>
          </cell>
          <cell r="B130"/>
        </row>
        <row r="131">
          <cell r="A131" t="str">
            <v>Nguyễn Chí Thành</v>
          </cell>
          <cell r="B131"/>
        </row>
        <row r="132">
          <cell r="A132" t="str">
            <v>Nguyễn Tài Tiến</v>
          </cell>
          <cell r="B132">
            <v>100</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
  <sheetViews>
    <sheetView workbookViewId="0">
      <selection activeCell="B28" sqref="B28"/>
    </sheetView>
  </sheetViews>
  <sheetFormatPr defaultRowHeight="15.75" x14ac:dyDescent="0.25"/>
  <cols>
    <col min="1" max="1" width="5.25" style="3" customWidth="1"/>
    <col min="2" max="2" width="19" customWidth="1"/>
    <col min="3" max="3" width="9.875" customWidth="1"/>
    <col min="4" max="4" width="26.125" customWidth="1"/>
    <col min="5" max="5" width="9.375" style="43" customWidth="1"/>
    <col min="6" max="6" width="8.25" customWidth="1"/>
    <col min="7" max="7" width="6.875" customWidth="1"/>
    <col min="8" max="8" width="4.75" customWidth="1"/>
    <col min="9" max="10" width="5.625" customWidth="1"/>
    <col min="11" max="11" width="6" customWidth="1"/>
    <col min="12" max="12" width="6.875" customWidth="1"/>
    <col min="13" max="13" width="9" customWidth="1"/>
  </cols>
  <sheetData>
    <row r="1" spans="1:13" x14ac:dyDescent="0.25">
      <c r="A1" s="93"/>
    </row>
    <row r="2" spans="1:13" s="1" customFormat="1" x14ac:dyDescent="0.25">
      <c r="A2" s="114" t="s">
        <v>0</v>
      </c>
      <c r="B2" s="114"/>
      <c r="C2" s="114"/>
      <c r="D2" s="114"/>
    </row>
    <row r="3" spans="1:13" x14ac:dyDescent="0.25">
      <c r="A3" s="113" t="s">
        <v>260</v>
      </c>
      <c r="B3" s="113"/>
      <c r="C3" s="113"/>
      <c r="D3" s="113"/>
    </row>
    <row r="4" spans="1:13" x14ac:dyDescent="0.25">
      <c r="A4" s="91"/>
      <c r="B4" s="91"/>
      <c r="C4" s="91"/>
      <c r="D4" s="91"/>
    </row>
    <row r="5" spans="1:13" ht="17.100000000000001" customHeight="1" x14ac:dyDescent="0.25">
      <c r="A5" s="115" t="s">
        <v>1</v>
      </c>
      <c r="B5" s="115"/>
      <c r="C5" s="115"/>
      <c r="D5" s="115"/>
      <c r="E5" s="115"/>
      <c r="F5" s="115"/>
      <c r="G5" s="115"/>
      <c r="H5" s="115"/>
      <c r="I5" s="115"/>
      <c r="J5" s="115"/>
      <c r="K5" s="115"/>
      <c r="L5" s="115"/>
      <c r="M5" s="115"/>
    </row>
    <row r="6" spans="1:13" ht="21" customHeight="1" x14ac:dyDescent="0.25">
      <c r="A6" s="116" t="s">
        <v>2</v>
      </c>
      <c r="B6" s="116"/>
      <c r="C6" s="116"/>
      <c r="D6" s="116"/>
      <c r="E6" s="116"/>
      <c r="F6" s="116"/>
      <c r="G6" s="116"/>
      <c r="H6" s="116"/>
      <c r="I6" s="116"/>
      <c r="J6" s="116"/>
      <c r="K6" s="116"/>
      <c r="L6" s="116"/>
      <c r="M6" s="116"/>
    </row>
    <row r="7" spans="1:13" x14ac:dyDescent="0.25">
      <c r="A7" s="117" t="s">
        <v>3</v>
      </c>
      <c r="B7" s="117" t="s">
        <v>4</v>
      </c>
      <c r="C7" s="117" t="s">
        <v>5</v>
      </c>
      <c r="D7" s="117" t="s">
        <v>6</v>
      </c>
      <c r="E7" s="118" t="s">
        <v>7</v>
      </c>
      <c r="F7" s="117" t="s">
        <v>8</v>
      </c>
      <c r="G7" s="117" t="s">
        <v>9</v>
      </c>
      <c r="H7" s="117" t="s">
        <v>10</v>
      </c>
      <c r="I7" s="117"/>
      <c r="J7" s="117"/>
      <c r="K7" s="117"/>
      <c r="L7" s="95"/>
      <c r="M7" s="119" t="s">
        <v>11</v>
      </c>
    </row>
    <row r="8" spans="1:13" x14ac:dyDescent="0.25">
      <c r="A8" s="117"/>
      <c r="B8" s="117"/>
      <c r="C8" s="117"/>
      <c r="D8" s="117"/>
      <c r="E8" s="118"/>
      <c r="F8" s="117"/>
      <c r="G8" s="117"/>
      <c r="H8" s="96" t="s">
        <v>12</v>
      </c>
      <c r="I8" s="96" t="s">
        <v>13</v>
      </c>
      <c r="J8" s="96" t="s">
        <v>14</v>
      </c>
      <c r="K8" s="96" t="s">
        <v>15</v>
      </c>
      <c r="L8" s="97" t="s">
        <v>16</v>
      </c>
      <c r="M8" s="120"/>
    </row>
    <row r="9" spans="1:13" x14ac:dyDescent="0.25">
      <c r="A9" s="70">
        <v>1</v>
      </c>
      <c r="B9" s="98" t="s">
        <v>146</v>
      </c>
      <c r="C9" s="99" t="s">
        <v>147</v>
      </c>
      <c r="D9" s="100" t="s">
        <v>108</v>
      </c>
      <c r="E9" s="73" t="s">
        <v>148</v>
      </c>
      <c r="F9" s="101" t="s">
        <v>145</v>
      </c>
      <c r="G9" s="102">
        <v>101</v>
      </c>
      <c r="H9" s="107"/>
      <c r="I9" s="107" t="s">
        <v>259</v>
      </c>
      <c r="J9" s="95"/>
      <c r="K9" s="95"/>
      <c r="L9" s="95"/>
      <c r="M9" s="95"/>
    </row>
    <row r="10" spans="1:13" x14ac:dyDescent="0.25">
      <c r="A10" s="70">
        <v>2</v>
      </c>
      <c r="B10" s="98" t="s">
        <v>144</v>
      </c>
      <c r="C10" s="99" t="s">
        <v>149</v>
      </c>
      <c r="D10" s="100" t="s">
        <v>108</v>
      </c>
      <c r="E10" s="73" t="s">
        <v>148</v>
      </c>
      <c r="F10" s="101" t="s">
        <v>145</v>
      </c>
      <c r="G10" s="102">
        <v>101</v>
      </c>
      <c r="H10" s="107"/>
      <c r="I10" s="107" t="s">
        <v>259</v>
      </c>
      <c r="J10" s="95"/>
      <c r="K10" s="95"/>
      <c r="L10" s="95"/>
      <c r="M10" s="95"/>
    </row>
    <row r="11" spans="1:13" x14ac:dyDescent="0.25">
      <c r="A11" s="70">
        <v>3</v>
      </c>
      <c r="B11" s="103" t="s">
        <v>129</v>
      </c>
      <c r="C11" s="99" t="s">
        <v>130</v>
      </c>
      <c r="D11" s="103" t="s">
        <v>108</v>
      </c>
      <c r="E11" s="99" t="s">
        <v>261</v>
      </c>
      <c r="F11" s="89">
        <v>2</v>
      </c>
      <c r="G11" s="102">
        <f>VLOOKUP(C11,'nhóm 2'!$C$7:$Q$21,15,0)</f>
        <v>109.25</v>
      </c>
      <c r="H11" s="107" t="s">
        <v>259</v>
      </c>
      <c r="I11" s="107"/>
      <c r="J11" s="95"/>
      <c r="K11" s="95"/>
      <c r="L11" s="95"/>
      <c r="M11" s="95"/>
    </row>
    <row r="12" spans="1:13" x14ac:dyDescent="0.25">
      <c r="A12" s="70">
        <v>4</v>
      </c>
      <c r="B12" s="103" t="s">
        <v>119</v>
      </c>
      <c r="C12" s="99" t="s">
        <v>120</v>
      </c>
      <c r="D12" s="103" t="s">
        <v>108</v>
      </c>
      <c r="E12" s="99" t="s">
        <v>261</v>
      </c>
      <c r="F12" s="89">
        <v>2</v>
      </c>
      <c r="G12" s="102">
        <f>VLOOKUP(C12,'nhóm 2'!$C$7:$Q$21,15,0)</f>
        <v>101</v>
      </c>
      <c r="H12" s="107" t="s">
        <v>259</v>
      </c>
      <c r="I12" s="107"/>
      <c r="J12" s="95"/>
      <c r="K12" s="95"/>
      <c r="L12" s="95"/>
      <c r="M12" s="95"/>
    </row>
    <row r="13" spans="1:13" x14ac:dyDescent="0.25">
      <c r="A13" s="70">
        <v>5</v>
      </c>
      <c r="B13" s="103" t="s">
        <v>131</v>
      </c>
      <c r="C13" s="99" t="s">
        <v>132</v>
      </c>
      <c r="D13" s="103" t="s">
        <v>108</v>
      </c>
      <c r="E13" s="99" t="s">
        <v>261</v>
      </c>
      <c r="F13" s="89">
        <v>2</v>
      </c>
      <c r="G13" s="102">
        <f>VLOOKUP(C13,'nhóm 2'!$C$7:$Q$21,15,0)</f>
        <v>101</v>
      </c>
      <c r="H13" s="107" t="s">
        <v>259</v>
      </c>
      <c r="I13" s="107"/>
      <c r="J13" s="95"/>
      <c r="K13" s="95"/>
      <c r="L13" s="95"/>
      <c r="M13" s="95"/>
    </row>
    <row r="14" spans="1:13" x14ac:dyDescent="0.25">
      <c r="A14" s="70">
        <v>6</v>
      </c>
      <c r="B14" s="103" t="s">
        <v>125</v>
      </c>
      <c r="C14" s="99" t="s">
        <v>126</v>
      </c>
      <c r="D14" s="103" t="s">
        <v>108</v>
      </c>
      <c r="E14" s="99" t="s">
        <v>261</v>
      </c>
      <c r="F14" s="89">
        <v>2</v>
      </c>
      <c r="G14" s="102">
        <f>VLOOKUP(C14,'nhóm 2'!$C$7:$Q$21,15,0)</f>
        <v>101</v>
      </c>
      <c r="H14" s="107" t="s">
        <v>259</v>
      </c>
      <c r="I14" s="107"/>
      <c r="J14" s="95"/>
      <c r="K14" s="95"/>
      <c r="L14" s="95"/>
      <c r="M14" s="95"/>
    </row>
    <row r="15" spans="1:13" x14ac:dyDescent="0.25">
      <c r="A15" s="70">
        <v>7</v>
      </c>
      <c r="B15" s="103" t="s">
        <v>111</v>
      </c>
      <c r="C15" s="99" t="s">
        <v>112</v>
      </c>
      <c r="D15" s="103" t="s">
        <v>108</v>
      </c>
      <c r="E15" s="99" t="s">
        <v>261</v>
      </c>
      <c r="F15" s="89">
        <v>2</v>
      </c>
      <c r="G15" s="102">
        <f>VLOOKUP(C15,'nhóm 2'!$C$7:$Q$21,15,0)</f>
        <v>101</v>
      </c>
      <c r="H15" s="107" t="s">
        <v>259</v>
      </c>
      <c r="I15" s="107"/>
      <c r="J15" s="95"/>
      <c r="K15" s="95"/>
      <c r="L15" s="95"/>
      <c r="M15" s="95"/>
    </row>
    <row r="16" spans="1:13" x14ac:dyDescent="0.25">
      <c r="A16" s="70">
        <v>8</v>
      </c>
      <c r="B16" s="103" t="s">
        <v>121</v>
      </c>
      <c r="C16" s="99" t="s">
        <v>122</v>
      </c>
      <c r="D16" s="103" t="s">
        <v>108</v>
      </c>
      <c r="E16" s="99" t="s">
        <v>261</v>
      </c>
      <c r="F16" s="89">
        <v>2</v>
      </c>
      <c r="G16" s="102">
        <f>VLOOKUP(C16,'nhóm 2'!$C$7:$Q$21,15,0)</f>
        <v>101</v>
      </c>
      <c r="H16" s="107" t="s">
        <v>259</v>
      </c>
      <c r="I16" s="107"/>
      <c r="J16" s="95"/>
      <c r="K16" s="95"/>
      <c r="L16" s="95"/>
      <c r="M16" s="95"/>
    </row>
    <row r="17" spans="1:13" x14ac:dyDescent="0.25">
      <c r="A17" s="70">
        <v>9</v>
      </c>
      <c r="B17" s="103" t="s">
        <v>133</v>
      </c>
      <c r="C17" s="99" t="s">
        <v>134</v>
      </c>
      <c r="D17" s="103" t="s">
        <v>108</v>
      </c>
      <c r="E17" s="99" t="s">
        <v>261</v>
      </c>
      <c r="F17" s="89">
        <v>2</v>
      </c>
      <c r="G17" s="102">
        <f>VLOOKUP(C17,'nhóm 2'!$C$7:$Q$21,15,0)</f>
        <v>101.79166666666667</v>
      </c>
      <c r="H17" s="107" t="s">
        <v>259</v>
      </c>
      <c r="I17" s="107"/>
      <c r="J17" s="95"/>
      <c r="K17" s="95"/>
      <c r="L17" s="95"/>
      <c r="M17" s="95"/>
    </row>
    <row r="18" spans="1:13" x14ac:dyDescent="0.25">
      <c r="A18" s="70">
        <v>10</v>
      </c>
      <c r="B18" s="103" t="s">
        <v>135</v>
      </c>
      <c r="C18" s="99" t="s">
        <v>136</v>
      </c>
      <c r="D18" s="103" t="s">
        <v>108</v>
      </c>
      <c r="E18" s="99" t="s">
        <v>261</v>
      </c>
      <c r="F18" s="89">
        <v>2</v>
      </c>
      <c r="G18" s="102">
        <f>VLOOKUP(C18,'nhóm 2'!$C$7:$Q$21,15,0)</f>
        <v>101</v>
      </c>
      <c r="H18" s="107" t="s">
        <v>259</v>
      </c>
      <c r="I18" s="107"/>
      <c r="J18" s="95"/>
      <c r="K18" s="95"/>
      <c r="L18" s="95"/>
      <c r="M18" s="95"/>
    </row>
    <row r="19" spans="1:13" x14ac:dyDescent="0.25">
      <c r="A19" s="70">
        <v>12</v>
      </c>
      <c r="B19" s="103" t="s">
        <v>106</v>
      </c>
      <c r="C19" s="99" t="s">
        <v>107</v>
      </c>
      <c r="D19" s="103" t="s">
        <v>108</v>
      </c>
      <c r="E19" s="99" t="s">
        <v>261</v>
      </c>
      <c r="F19" s="89">
        <v>2</v>
      </c>
      <c r="G19" s="102">
        <f>VLOOKUP(C19,'nhóm 2'!$C$7:$Q$21,15,0)</f>
        <v>100.91666666666667</v>
      </c>
      <c r="H19" s="107"/>
      <c r="I19" s="107" t="s">
        <v>259</v>
      </c>
      <c r="J19" s="95"/>
      <c r="K19" s="95"/>
      <c r="L19" s="95"/>
      <c r="M19" s="95"/>
    </row>
    <row r="20" spans="1:13" x14ac:dyDescent="0.25">
      <c r="A20" s="70">
        <v>11</v>
      </c>
      <c r="B20" s="103" t="s">
        <v>109</v>
      </c>
      <c r="C20" s="99" t="s">
        <v>110</v>
      </c>
      <c r="D20" s="103" t="s">
        <v>108</v>
      </c>
      <c r="E20" s="99" t="s">
        <v>261</v>
      </c>
      <c r="F20" s="89">
        <v>2</v>
      </c>
      <c r="G20" s="102">
        <f>VLOOKUP(C20,'nhóm 2'!$C$7:$Q$21,15,0)</f>
        <v>101.875</v>
      </c>
      <c r="H20" s="107"/>
      <c r="I20" s="107" t="s">
        <v>259</v>
      </c>
      <c r="J20" s="95"/>
      <c r="K20" s="95"/>
      <c r="L20" s="95"/>
      <c r="M20" s="95"/>
    </row>
    <row r="21" spans="1:13" x14ac:dyDescent="0.25">
      <c r="A21" s="70">
        <v>13</v>
      </c>
      <c r="B21" s="103" t="s">
        <v>113</v>
      </c>
      <c r="C21" s="99" t="s">
        <v>114</v>
      </c>
      <c r="D21" s="103" t="s">
        <v>108</v>
      </c>
      <c r="E21" s="99" t="s">
        <v>261</v>
      </c>
      <c r="F21" s="89">
        <v>2</v>
      </c>
      <c r="G21" s="102">
        <f>VLOOKUP(C21,'nhóm 2'!$C$7:$Q$21,15,0)</f>
        <v>100.95833333333333</v>
      </c>
      <c r="H21" s="107"/>
      <c r="I21" s="107" t="s">
        <v>259</v>
      </c>
      <c r="J21" s="95"/>
      <c r="K21" s="95"/>
      <c r="L21" s="95"/>
      <c r="M21" s="95"/>
    </row>
    <row r="22" spans="1:13" x14ac:dyDescent="0.25">
      <c r="A22" s="70">
        <v>14</v>
      </c>
      <c r="B22" s="103" t="s">
        <v>115</v>
      </c>
      <c r="C22" s="99" t="s">
        <v>116</v>
      </c>
      <c r="D22" s="103" t="s">
        <v>108</v>
      </c>
      <c r="E22" s="99" t="s">
        <v>261</v>
      </c>
      <c r="F22" s="89">
        <v>2</v>
      </c>
      <c r="G22" s="102">
        <f>VLOOKUP(C22,'nhóm 2'!$C$7:$Q$21,15,0)</f>
        <v>100.95833333333333</v>
      </c>
      <c r="H22" s="107"/>
      <c r="I22" s="107" t="s">
        <v>259</v>
      </c>
      <c r="J22" s="95"/>
      <c r="K22" s="95"/>
      <c r="L22" s="95"/>
      <c r="M22" s="95"/>
    </row>
    <row r="23" spans="1:13" x14ac:dyDescent="0.25">
      <c r="A23" s="70">
        <v>15</v>
      </c>
      <c r="B23" s="103" t="s">
        <v>117</v>
      </c>
      <c r="C23" s="99" t="s">
        <v>118</v>
      </c>
      <c r="D23" s="103" t="s">
        <v>108</v>
      </c>
      <c r="E23" s="99" t="s">
        <v>261</v>
      </c>
      <c r="F23" s="89">
        <v>2</v>
      </c>
      <c r="G23" s="102">
        <f>VLOOKUP(C23,'nhóm 2'!$C$7:$Q$21,15,0)</f>
        <v>100.91666666666667</v>
      </c>
      <c r="H23" s="107"/>
      <c r="I23" s="107" t="s">
        <v>259</v>
      </c>
      <c r="J23" s="95"/>
      <c r="K23" s="95"/>
      <c r="L23" s="95"/>
      <c r="M23" s="95"/>
    </row>
    <row r="24" spans="1:13" x14ac:dyDescent="0.25">
      <c r="A24" s="70">
        <v>16</v>
      </c>
      <c r="B24" s="103" t="s">
        <v>123</v>
      </c>
      <c r="C24" s="99" t="s">
        <v>124</v>
      </c>
      <c r="D24" s="103" t="s">
        <v>108</v>
      </c>
      <c r="E24" s="99" t="s">
        <v>261</v>
      </c>
      <c r="F24" s="89">
        <v>2</v>
      </c>
      <c r="G24" s="102">
        <f>VLOOKUP(C24,'nhóm 2'!$C$7:$Q$21,15,0)</f>
        <v>100.95833333333333</v>
      </c>
      <c r="H24" s="107"/>
      <c r="I24" s="107" t="s">
        <v>259</v>
      </c>
      <c r="J24" s="95"/>
      <c r="K24" s="95"/>
      <c r="L24" s="95"/>
      <c r="M24" s="95"/>
    </row>
    <row r="25" spans="1:13" x14ac:dyDescent="0.25">
      <c r="A25" s="70">
        <v>17</v>
      </c>
      <c r="B25" s="103" t="s">
        <v>127</v>
      </c>
      <c r="C25" s="99" t="s">
        <v>128</v>
      </c>
      <c r="D25" s="103" t="s">
        <v>108</v>
      </c>
      <c r="E25" s="99" t="s">
        <v>261</v>
      </c>
      <c r="F25" s="89">
        <v>2</v>
      </c>
      <c r="G25" s="102">
        <f>VLOOKUP(C25,'nhóm 2'!$C$7:$Q$21,15,0)</f>
        <v>100.95833333333333</v>
      </c>
      <c r="H25" s="107"/>
      <c r="I25" s="107" t="s">
        <v>259</v>
      </c>
      <c r="J25" s="95"/>
      <c r="K25" s="95"/>
      <c r="L25" s="95"/>
      <c r="M25" s="95"/>
    </row>
    <row r="26" spans="1:13" x14ac:dyDescent="0.25">
      <c r="A26" s="104"/>
      <c r="B26" s="63"/>
      <c r="C26" s="63"/>
      <c r="D26" s="63"/>
      <c r="E26" s="105"/>
      <c r="F26" s="63"/>
      <c r="G26" s="63"/>
      <c r="H26" s="63"/>
      <c r="I26" s="63"/>
      <c r="J26" s="63"/>
      <c r="K26" s="63"/>
      <c r="L26" s="63"/>
      <c r="M26" s="63"/>
    </row>
    <row r="27" spans="1:13" x14ac:dyDescent="0.25">
      <c r="A27" s="104"/>
      <c r="B27" s="63"/>
      <c r="C27" s="63"/>
      <c r="D27" s="63"/>
      <c r="E27" s="105"/>
      <c r="F27" s="63"/>
      <c r="G27" s="63"/>
      <c r="H27" s="63"/>
      <c r="I27" s="112" t="s">
        <v>21</v>
      </c>
      <c r="J27" s="112"/>
      <c r="K27" s="112"/>
      <c r="L27" s="63"/>
      <c r="M27" s="63"/>
    </row>
    <row r="28" spans="1:13" x14ac:dyDescent="0.25">
      <c r="A28" s="104"/>
      <c r="B28" s="63"/>
      <c r="C28" s="63"/>
      <c r="D28" s="63"/>
      <c r="E28" s="105"/>
      <c r="F28" s="63"/>
      <c r="G28" s="63"/>
      <c r="H28" s="63"/>
      <c r="I28" s="106"/>
      <c r="J28" s="106"/>
      <c r="K28" s="106"/>
      <c r="L28" s="63"/>
      <c r="M28" s="63"/>
    </row>
    <row r="29" spans="1:13" x14ac:dyDescent="0.25">
      <c r="A29" s="104"/>
      <c r="B29" s="63"/>
      <c r="C29" s="63"/>
      <c r="D29" s="63"/>
      <c r="E29" s="105"/>
      <c r="F29" s="63"/>
      <c r="G29" s="63"/>
      <c r="H29" s="63"/>
      <c r="I29" s="63"/>
      <c r="J29" s="63"/>
      <c r="K29" s="63"/>
      <c r="L29" s="63"/>
      <c r="M29" s="63"/>
    </row>
    <row r="30" spans="1:13" x14ac:dyDescent="0.25">
      <c r="A30" s="104"/>
      <c r="B30" s="63"/>
      <c r="C30" s="63"/>
      <c r="D30" s="63"/>
      <c r="E30" s="105"/>
      <c r="F30" s="63"/>
      <c r="G30" s="63"/>
      <c r="H30" s="63"/>
      <c r="I30" s="63"/>
      <c r="J30" s="63"/>
      <c r="K30" s="63"/>
      <c r="L30" s="63"/>
      <c r="M30" s="63"/>
    </row>
    <row r="31" spans="1:13" x14ac:dyDescent="0.25">
      <c r="A31" s="104"/>
      <c r="B31" s="63"/>
      <c r="C31" s="63"/>
      <c r="D31" s="63"/>
      <c r="E31" s="105"/>
      <c r="F31" s="63"/>
      <c r="G31" s="63"/>
      <c r="H31" s="63"/>
      <c r="I31" s="63"/>
      <c r="J31" s="63"/>
      <c r="K31" s="63"/>
      <c r="L31" s="63"/>
      <c r="M31" s="63"/>
    </row>
    <row r="32" spans="1:13" x14ac:dyDescent="0.25">
      <c r="A32" s="104"/>
      <c r="B32" s="63"/>
      <c r="C32" s="63"/>
      <c r="D32" s="63"/>
      <c r="E32" s="105"/>
      <c r="F32" s="63"/>
      <c r="G32" s="63"/>
      <c r="H32" s="63"/>
      <c r="I32" s="113" t="s">
        <v>266</v>
      </c>
      <c r="J32" s="113"/>
      <c r="K32" s="113"/>
      <c r="L32" s="63"/>
      <c r="M32" s="63"/>
    </row>
  </sheetData>
  <autoFilter ref="A8:M26" xr:uid="{00000000-0009-0000-0000-000000000000}"/>
  <mergeCells count="15">
    <mergeCell ref="I27:K27"/>
    <mergeCell ref="I32:K32"/>
    <mergeCell ref="A2:D2"/>
    <mergeCell ref="A3:D3"/>
    <mergeCell ref="A5:M5"/>
    <mergeCell ref="A6:M6"/>
    <mergeCell ref="A7:A8"/>
    <mergeCell ref="B7:B8"/>
    <mergeCell ref="C7:C8"/>
    <mergeCell ref="D7:D8"/>
    <mergeCell ref="E7:E8"/>
    <mergeCell ref="F7:F8"/>
    <mergeCell ref="G7:G8"/>
    <mergeCell ref="H7:K7"/>
    <mergeCell ref="M7:M8"/>
  </mergeCells>
  <conditionalFormatting sqref="C9:C10">
    <cfRule type="duplicateValues" dxfId="4" priority="26"/>
  </conditionalFormatting>
  <printOptions horizontalCentered="1"/>
  <pageMargins left="0.7" right="0.45" top="0.25" bottom="0.2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16"/>
  <sheetViews>
    <sheetView tabSelected="1" workbookViewId="0">
      <selection activeCell="A115" sqref="A115:XFD115"/>
    </sheetView>
  </sheetViews>
  <sheetFormatPr defaultColWidth="9.875" defaultRowHeight="15.75" x14ac:dyDescent="0.25"/>
  <cols>
    <col min="1" max="1" width="4.25" style="81" customWidth="1"/>
    <col min="2" max="2" width="76.5" style="63" customWidth="1"/>
    <col min="3" max="14" width="3.75" style="63" customWidth="1"/>
    <col min="15" max="16384" width="9.875" style="63"/>
  </cols>
  <sheetData>
    <row r="1" spans="1:16" x14ac:dyDescent="0.25">
      <c r="J1" s="124" t="s">
        <v>279</v>
      </c>
      <c r="K1" s="124"/>
      <c r="L1" s="124"/>
      <c r="M1" s="124"/>
      <c r="N1" s="124"/>
    </row>
    <row r="2" spans="1:16" x14ac:dyDescent="0.25">
      <c r="A2" s="64" t="s">
        <v>17</v>
      </c>
      <c r="B2" s="64"/>
      <c r="C2" s="125" t="s">
        <v>18</v>
      </c>
      <c r="D2" s="125"/>
      <c r="E2" s="125"/>
      <c r="F2" s="125"/>
      <c r="G2" s="125"/>
      <c r="H2" s="125"/>
      <c r="I2" s="125"/>
      <c r="J2" s="125"/>
      <c r="K2" s="125"/>
      <c r="L2" s="125"/>
      <c r="M2" s="125"/>
      <c r="N2" s="125"/>
      <c r="O2" s="65"/>
    </row>
    <row r="3" spans="1:16" x14ac:dyDescent="0.25">
      <c r="A3" s="65" t="s">
        <v>280</v>
      </c>
      <c r="B3" s="66" t="s">
        <v>281</v>
      </c>
      <c r="C3" s="125" t="s">
        <v>19</v>
      </c>
      <c r="D3" s="125"/>
      <c r="E3" s="125"/>
      <c r="F3" s="125"/>
      <c r="G3" s="125"/>
      <c r="H3" s="125"/>
      <c r="I3" s="125"/>
      <c r="J3" s="125"/>
      <c r="K3" s="125"/>
      <c r="L3" s="125"/>
      <c r="M3" s="125"/>
      <c r="N3" s="125"/>
      <c r="O3" s="65"/>
      <c r="P3" s="67"/>
    </row>
    <row r="4" spans="1:16" x14ac:dyDescent="0.25">
      <c r="A4" s="68"/>
      <c r="B4" s="68"/>
      <c r="C4" s="82"/>
    </row>
    <row r="5" spans="1:16" x14ac:dyDescent="0.25">
      <c r="A5" s="126" t="s">
        <v>282</v>
      </c>
      <c r="B5" s="126"/>
      <c r="C5" s="126"/>
      <c r="D5" s="126"/>
      <c r="E5" s="126"/>
      <c r="F5" s="126"/>
      <c r="G5" s="126"/>
      <c r="H5" s="126"/>
      <c r="I5" s="126"/>
      <c r="J5" s="126"/>
      <c r="K5" s="126"/>
      <c r="L5" s="126"/>
      <c r="M5" s="126"/>
      <c r="N5" s="126"/>
    </row>
    <row r="6" spans="1:16" ht="35.25" customHeight="1" x14ac:dyDescent="0.25">
      <c r="A6" s="127" t="s">
        <v>3</v>
      </c>
      <c r="B6" s="127" t="s">
        <v>283</v>
      </c>
      <c r="C6" s="129" t="s">
        <v>284</v>
      </c>
      <c r="D6" s="130"/>
      <c r="E6" s="130"/>
      <c r="F6" s="130"/>
      <c r="G6" s="130"/>
      <c r="H6" s="130"/>
      <c r="I6" s="130"/>
      <c r="J6" s="130"/>
      <c r="K6" s="130"/>
      <c r="L6" s="130"/>
      <c r="M6" s="130"/>
      <c r="N6" s="131"/>
    </row>
    <row r="7" spans="1:16" ht="22.5" customHeight="1" x14ac:dyDescent="0.25">
      <c r="A7" s="127"/>
      <c r="B7" s="127"/>
      <c r="C7" s="132" t="s">
        <v>285</v>
      </c>
      <c r="D7" s="133"/>
      <c r="E7" s="133"/>
      <c r="F7" s="133"/>
      <c r="G7" s="134"/>
      <c r="H7" s="132" t="s">
        <v>286</v>
      </c>
      <c r="I7" s="133"/>
      <c r="J7" s="133"/>
      <c r="K7" s="133"/>
      <c r="L7" s="133"/>
      <c r="M7" s="133"/>
      <c r="N7" s="134"/>
    </row>
    <row r="8" spans="1:16" x14ac:dyDescent="0.25">
      <c r="A8" s="127"/>
      <c r="B8" s="128"/>
      <c r="C8" s="78">
        <v>8</v>
      </c>
      <c r="D8" s="78">
        <v>9</v>
      </c>
      <c r="E8" s="69">
        <v>10</v>
      </c>
      <c r="F8" s="69">
        <v>11</v>
      </c>
      <c r="G8" s="69">
        <v>12</v>
      </c>
      <c r="H8" s="69">
        <v>1</v>
      </c>
      <c r="I8" s="69">
        <v>2</v>
      </c>
      <c r="J8" s="69">
        <v>3</v>
      </c>
      <c r="K8" s="69">
        <v>4</v>
      </c>
      <c r="L8" s="69">
        <v>5</v>
      </c>
      <c r="M8" s="69">
        <v>6</v>
      </c>
      <c r="N8" s="69">
        <v>7</v>
      </c>
    </row>
    <row r="9" spans="1:16" s="111" customFormat="1" x14ac:dyDescent="0.25">
      <c r="A9" s="108">
        <v>1</v>
      </c>
      <c r="B9" s="109" t="s">
        <v>391</v>
      </c>
      <c r="C9" s="110"/>
      <c r="D9" s="110"/>
      <c r="E9" s="110"/>
      <c r="F9" s="110"/>
      <c r="G9" s="110"/>
      <c r="H9" s="110"/>
      <c r="I9" s="110"/>
      <c r="J9" s="110"/>
      <c r="K9" s="110"/>
      <c r="L9" s="110"/>
      <c r="M9" s="110"/>
      <c r="N9" s="110" t="s">
        <v>288</v>
      </c>
    </row>
    <row r="10" spans="1:16" s="111" customFormat="1" x14ac:dyDescent="0.25">
      <c r="A10" s="108">
        <v>2</v>
      </c>
      <c r="B10" s="109" t="s">
        <v>392</v>
      </c>
      <c r="C10" s="110"/>
      <c r="D10" s="110"/>
      <c r="E10" s="110"/>
      <c r="F10" s="110"/>
      <c r="G10" s="110"/>
      <c r="H10" s="110"/>
      <c r="I10" s="110"/>
      <c r="J10" s="110" t="s">
        <v>288</v>
      </c>
      <c r="K10" s="110"/>
      <c r="L10" s="110"/>
      <c r="M10" s="110"/>
      <c r="N10" s="110"/>
    </row>
    <row r="11" spans="1:16" s="86" customFormat="1" x14ac:dyDescent="0.25">
      <c r="A11" s="83">
        <v>3</v>
      </c>
      <c r="B11" s="84" t="s">
        <v>287</v>
      </c>
      <c r="C11" s="85" t="s">
        <v>288</v>
      </c>
      <c r="D11" s="85" t="s">
        <v>288</v>
      </c>
      <c r="E11" s="85" t="s">
        <v>288</v>
      </c>
      <c r="F11" s="85" t="s">
        <v>288</v>
      </c>
      <c r="G11" s="85" t="s">
        <v>288</v>
      </c>
      <c r="H11" s="85" t="s">
        <v>288</v>
      </c>
      <c r="I11" s="85" t="s">
        <v>288</v>
      </c>
      <c r="J11" s="85" t="s">
        <v>288</v>
      </c>
      <c r="K11" s="85" t="s">
        <v>288</v>
      </c>
      <c r="L11" s="85" t="s">
        <v>288</v>
      </c>
      <c r="M11" s="85" t="s">
        <v>288</v>
      </c>
      <c r="N11" s="85" t="s">
        <v>288</v>
      </c>
    </row>
    <row r="12" spans="1:16" s="86" customFormat="1" x14ac:dyDescent="0.25">
      <c r="A12" s="83">
        <v>4</v>
      </c>
      <c r="B12" s="84" t="s">
        <v>289</v>
      </c>
      <c r="C12" s="85" t="s">
        <v>288</v>
      </c>
      <c r="D12" s="85" t="s">
        <v>288</v>
      </c>
      <c r="E12" s="85" t="s">
        <v>288</v>
      </c>
      <c r="F12" s="85" t="s">
        <v>288</v>
      </c>
      <c r="G12" s="85" t="s">
        <v>288</v>
      </c>
      <c r="H12" s="85" t="s">
        <v>288</v>
      </c>
      <c r="I12" s="85" t="s">
        <v>288</v>
      </c>
      <c r="J12" s="85" t="s">
        <v>288</v>
      </c>
      <c r="K12" s="85" t="s">
        <v>288</v>
      </c>
      <c r="L12" s="85" t="s">
        <v>288</v>
      </c>
      <c r="M12" s="85" t="s">
        <v>288</v>
      </c>
      <c r="N12" s="85" t="s">
        <v>288</v>
      </c>
    </row>
    <row r="13" spans="1:16" s="86" customFormat="1" x14ac:dyDescent="0.25">
      <c r="A13" s="83">
        <v>5</v>
      </c>
      <c r="B13" s="84" t="s">
        <v>290</v>
      </c>
      <c r="C13" s="85" t="s">
        <v>288</v>
      </c>
      <c r="D13" s="85" t="s">
        <v>288</v>
      </c>
      <c r="E13" s="85" t="s">
        <v>288</v>
      </c>
      <c r="F13" s="85" t="s">
        <v>288</v>
      </c>
      <c r="G13" s="85" t="s">
        <v>288</v>
      </c>
      <c r="H13" s="85" t="s">
        <v>288</v>
      </c>
      <c r="I13" s="85" t="s">
        <v>288</v>
      </c>
      <c r="J13" s="85" t="s">
        <v>288</v>
      </c>
      <c r="K13" s="85" t="s">
        <v>288</v>
      </c>
      <c r="L13" s="85" t="s">
        <v>288</v>
      </c>
      <c r="M13" s="85" t="s">
        <v>288</v>
      </c>
      <c r="N13" s="85" t="s">
        <v>288</v>
      </c>
    </row>
    <row r="14" spans="1:16" s="86" customFormat="1" x14ac:dyDescent="0.25">
      <c r="A14" s="83">
        <v>6</v>
      </c>
      <c r="B14" s="84" t="s">
        <v>291</v>
      </c>
      <c r="C14" s="85" t="s">
        <v>288</v>
      </c>
      <c r="D14" s="85" t="s">
        <v>288</v>
      </c>
      <c r="E14" s="85" t="s">
        <v>288</v>
      </c>
      <c r="F14" s="85" t="s">
        <v>288</v>
      </c>
      <c r="G14" s="85" t="s">
        <v>288</v>
      </c>
      <c r="H14" s="85" t="s">
        <v>288</v>
      </c>
      <c r="I14" s="85" t="s">
        <v>288</v>
      </c>
      <c r="J14" s="85" t="s">
        <v>288</v>
      </c>
      <c r="K14" s="85" t="s">
        <v>288</v>
      </c>
      <c r="L14" s="85" t="s">
        <v>288</v>
      </c>
      <c r="M14" s="85" t="s">
        <v>288</v>
      </c>
      <c r="N14" s="85" t="s">
        <v>288</v>
      </c>
    </row>
    <row r="15" spans="1:16" s="86" customFormat="1" x14ac:dyDescent="0.25">
      <c r="A15" s="83">
        <v>7</v>
      </c>
      <c r="B15" s="87" t="s">
        <v>292</v>
      </c>
      <c r="C15" s="85" t="s">
        <v>288</v>
      </c>
      <c r="D15" s="85" t="s">
        <v>288</v>
      </c>
      <c r="E15" s="85" t="s">
        <v>288</v>
      </c>
      <c r="F15" s="85" t="s">
        <v>288</v>
      </c>
      <c r="G15" s="85" t="s">
        <v>288</v>
      </c>
      <c r="H15" s="85" t="s">
        <v>288</v>
      </c>
      <c r="I15" s="85" t="s">
        <v>288</v>
      </c>
      <c r="J15" s="85" t="s">
        <v>288</v>
      </c>
      <c r="K15" s="85" t="s">
        <v>288</v>
      </c>
      <c r="L15" s="85" t="s">
        <v>288</v>
      </c>
      <c r="M15" s="85" t="s">
        <v>288</v>
      </c>
      <c r="N15" s="85" t="s">
        <v>288</v>
      </c>
    </row>
    <row r="16" spans="1:16" s="86" customFormat="1" x14ac:dyDescent="0.25">
      <c r="A16" s="83">
        <v>8</v>
      </c>
      <c r="B16" s="84" t="s">
        <v>293</v>
      </c>
      <c r="C16" s="85" t="s">
        <v>288</v>
      </c>
      <c r="D16" s="85" t="s">
        <v>288</v>
      </c>
      <c r="E16" s="85" t="s">
        <v>288</v>
      </c>
      <c r="F16" s="85" t="s">
        <v>288</v>
      </c>
      <c r="G16" s="85" t="s">
        <v>288</v>
      </c>
      <c r="H16" s="85" t="s">
        <v>288</v>
      </c>
      <c r="I16" s="85" t="s">
        <v>288</v>
      </c>
      <c r="J16" s="85" t="s">
        <v>288</v>
      </c>
      <c r="K16" s="85" t="s">
        <v>288</v>
      </c>
      <c r="L16" s="85" t="s">
        <v>288</v>
      </c>
      <c r="M16" s="85" t="s">
        <v>288</v>
      </c>
      <c r="N16" s="85" t="s">
        <v>288</v>
      </c>
    </row>
    <row r="17" spans="1:14" s="86" customFormat="1" x14ac:dyDescent="0.25">
      <c r="A17" s="83">
        <v>9</v>
      </c>
      <c r="B17" s="88" t="s">
        <v>294</v>
      </c>
      <c r="C17" s="89" t="s">
        <v>288</v>
      </c>
      <c r="D17" s="89" t="s">
        <v>288</v>
      </c>
      <c r="E17" s="89" t="s">
        <v>288</v>
      </c>
      <c r="F17" s="89" t="s">
        <v>288</v>
      </c>
      <c r="G17" s="89" t="s">
        <v>288</v>
      </c>
      <c r="H17" s="89" t="s">
        <v>288</v>
      </c>
      <c r="I17" s="89" t="s">
        <v>288</v>
      </c>
      <c r="J17" s="89" t="s">
        <v>288</v>
      </c>
      <c r="K17" s="89" t="s">
        <v>288</v>
      </c>
      <c r="L17" s="89" t="s">
        <v>288</v>
      </c>
      <c r="M17" s="89" t="s">
        <v>288</v>
      </c>
      <c r="N17" s="89" t="s">
        <v>288</v>
      </c>
    </row>
    <row r="18" spans="1:14" s="86" customFormat="1" x14ac:dyDescent="0.25">
      <c r="A18" s="83">
        <v>10</v>
      </c>
      <c r="B18" s="88" t="s">
        <v>396</v>
      </c>
      <c r="C18" s="89" t="s">
        <v>288</v>
      </c>
      <c r="D18" s="89"/>
      <c r="E18" s="89"/>
      <c r="F18" s="89"/>
      <c r="G18" s="89" t="s">
        <v>288</v>
      </c>
      <c r="H18" s="89"/>
      <c r="I18" s="89"/>
      <c r="J18" s="89"/>
      <c r="K18" s="89"/>
      <c r="L18" s="89"/>
      <c r="M18" s="89"/>
      <c r="N18" s="89" t="s">
        <v>288</v>
      </c>
    </row>
    <row r="19" spans="1:14" s="86" customFormat="1" x14ac:dyDescent="0.25">
      <c r="A19" s="83">
        <v>11</v>
      </c>
      <c r="B19" s="84" t="s">
        <v>295</v>
      </c>
      <c r="C19" s="89"/>
      <c r="D19" s="89" t="s">
        <v>288</v>
      </c>
      <c r="E19" s="89" t="s">
        <v>288</v>
      </c>
      <c r="F19" s="89"/>
      <c r="G19" s="89"/>
      <c r="H19" s="89"/>
      <c r="I19" s="89"/>
      <c r="J19" s="89"/>
      <c r="K19" s="89"/>
      <c r="L19" s="89"/>
      <c r="M19" s="89"/>
      <c r="N19" s="89"/>
    </row>
    <row r="20" spans="1:14" s="86" customFormat="1" x14ac:dyDescent="0.25">
      <c r="A20" s="83">
        <v>12</v>
      </c>
      <c r="B20" s="84" t="s">
        <v>296</v>
      </c>
      <c r="C20" s="89" t="s">
        <v>288</v>
      </c>
      <c r="D20" s="89" t="s">
        <v>288</v>
      </c>
      <c r="E20" s="89" t="s">
        <v>288</v>
      </c>
      <c r="F20" s="89" t="s">
        <v>288</v>
      </c>
      <c r="G20" s="89" t="s">
        <v>288</v>
      </c>
      <c r="H20" s="89" t="s">
        <v>288</v>
      </c>
      <c r="I20" s="89" t="s">
        <v>288</v>
      </c>
      <c r="J20" s="89" t="s">
        <v>288</v>
      </c>
      <c r="K20" s="89" t="s">
        <v>288</v>
      </c>
      <c r="L20" s="89" t="s">
        <v>288</v>
      </c>
      <c r="M20" s="89" t="s">
        <v>288</v>
      </c>
      <c r="N20" s="89" t="s">
        <v>288</v>
      </c>
    </row>
    <row r="21" spans="1:14" s="86" customFormat="1" x14ac:dyDescent="0.25">
      <c r="A21" s="83">
        <v>13</v>
      </c>
      <c r="B21" s="84" t="s">
        <v>297</v>
      </c>
      <c r="C21" s="121" t="s">
        <v>298</v>
      </c>
      <c r="D21" s="122"/>
      <c r="E21" s="122"/>
      <c r="F21" s="122"/>
      <c r="G21" s="122"/>
      <c r="H21" s="122"/>
      <c r="I21" s="122"/>
      <c r="J21" s="122"/>
      <c r="K21" s="122"/>
      <c r="L21" s="122"/>
      <c r="M21" s="122"/>
      <c r="N21" s="123"/>
    </row>
    <row r="22" spans="1:14" s="86" customFormat="1" x14ac:dyDescent="0.25">
      <c r="A22" s="83">
        <v>14</v>
      </c>
      <c r="B22" s="84" t="s">
        <v>300</v>
      </c>
      <c r="C22" s="121" t="s">
        <v>298</v>
      </c>
      <c r="D22" s="122"/>
      <c r="E22" s="122"/>
      <c r="F22" s="122"/>
      <c r="G22" s="122"/>
      <c r="H22" s="122"/>
      <c r="I22" s="122"/>
      <c r="J22" s="122"/>
      <c r="K22" s="122"/>
      <c r="L22" s="122"/>
      <c r="M22" s="122"/>
      <c r="N22" s="123"/>
    </row>
    <row r="23" spans="1:14" s="86" customFormat="1" x14ac:dyDescent="0.25">
      <c r="A23" s="83">
        <v>15</v>
      </c>
      <c r="B23" s="84" t="s">
        <v>397</v>
      </c>
      <c r="C23" s="89"/>
      <c r="D23" s="89" t="s">
        <v>288</v>
      </c>
      <c r="E23" s="89"/>
      <c r="F23" s="89"/>
      <c r="G23" s="89" t="s">
        <v>288</v>
      </c>
      <c r="H23" s="89"/>
      <c r="I23" s="89"/>
      <c r="J23" s="89" t="s">
        <v>288</v>
      </c>
      <c r="K23" s="89"/>
      <c r="L23" s="89"/>
      <c r="M23" s="89" t="s">
        <v>288</v>
      </c>
      <c r="N23" s="89"/>
    </row>
    <row r="24" spans="1:14" s="86" customFormat="1" x14ac:dyDescent="0.25">
      <c r="A24" s="83">
        <v>16</v>
      </c>
      <c r="B24" s="84" t="s">
        <v>299</v>
      </c>
      <c r="C24" s="89"/>
      <c r="D24" s="89" t="s">
        <v>288</v>
      </c>
      <c r="E24" s="89"/>
      <c r="F24" s="89"/>
      <c r="G24" s="89" t="s">
        <v>288</v>
      </c>
      <c r="H24" s="89"/>
      <c r="I24" s="89"/>
      <c r="J24" s="89" t="s">
        <v>288</v>
      </c>
      <c r="K24" s="89"/>
      <c r="L24" s="89"/>
      <c r="M24" s="89" t="s">
        <v>288</v>
      </c>
      <c r="N24" s="89"/>
    </row>
    <row r="25" spans="1:14" s="86" customFormat="1" ht="18" customHeight="1" x14ac:dyDescent="0.25">
      <c r="A25" s="83">
        <v>17</v>
      </c>
      <c r="B25" s="84" t="s">
        <v>301</v>
      </c>
      <c r="C25" s="89" t="s">
        <v>288</v>
      </c>
      <c r="D25" s="89" t="s">
        <v>288</v>
      </c>
      <c r="E25" s="89" t="s">
        <v>288</v>
      </c>
      <c r="F25" s="89" t="s">
        <v>288</v>
      </c>
      <c r="G25" s="89" t="s">
        <v>288</v>
      </c>
      <c r="H25" s="89" t="s">
        <v>288</v>
      </c>
      <c r="I25" s="89" t="s">
        <v>288</v>
      </c>
      <c r="J25" s="89" t="s">
        <v>288</v>
      </c>
      <c r="K25" s="89" t="s">
        <v>288</v>
      </c>
      <c r="L25" s="89" t="s">
        <v>288</v>
      </c>
      <c r="M25" s="89" t="s">
        <v>288</v>
      </c>
      <c r="N25" s="89" t="s">
        <v>288</v>
      </c>
    </row>
    <row r="26" spans="1:14" s="86" customFormat="1" x14ac:dyDescent="0.25">
      <c r="A26" s="83">
        <v>18</v>
      </c>
      <c r="B26" s="84" t="s">
        <v>394</v>
      </c>
      <c r="C26" s="89" t="s">
        <v>288</v>
      </c>
      <c r="D26" s="89" t="s">
        <v>288</v>
      </c>
      <c r="E26" s="89" t="s">
        <v>288</v>
      </c>
      <c r="F26" s="89" t="s">
        <v>288</v>
      </c>
      <c r="G26" s="89" t="s">
        <v>288</v>
      </c>
      <c r="H26" s="89" t="s">
        <v>288</v>
      </c>
      <c r="I26" s="89" t="s">
        <v>288</v>
      </c>
      <c r="J26" s="89" t="s">
        <v>288</v>
      </c>
      <c r="K26" s="89" t="s">
        <v>288</v>
      </c>
      <c r="L26" s="89" t="s">
        <v>288</v>
      </c>
      <c r="M26" s="89" t="s">
        <v>288</v>
      </c>
      <c r="N26" s="89" t="s">
        <v>288</v>
      </c>
    </row>
    <row r="27" spans="1:14" s="86" customFormat="1" ht="30.75" customHeight="1" x14ac:dyDescent="0.25">
      <c r="A27" s="83">
        <v>19</v>
      </c>
      <c r="B27" s="84" t="s">
        <v>302</v>
      </c>
      <c r="C27" s="89" t="s">
        <v>288</v>
      </c>
      <c r="D27" s="89" t="s">
        <v>288</v>
      </c>
      <c r="E27" s="89" t="s">
        <v>288</v>
      </c>
      <c r="F27" s="89" t="s">
        <v>288</v>
      </c>
      <c r="G27" s="89" t="s">
        <v>288</v>
      </c>
      <c r="H27" s="89" t="s">
        <v>288</v>
      </c>
      <c r="I27" s="89" t="s">
        <v>288</v>
      </c>
      <c r="J27" s="89" t="s">
        <v>288</v>
      </c>
      <c r="K27" s="89" t="s">
        <v>288</v>
      </c>
      <c r="L27" s="89" t="s">
        <v>288</v>
      </c>
      <c r="M27" s="89" t="s">
        <v>288</v>
      </c>
      <c r="N27" s="89" t="s">
        <v>288</v>
      </c>
    </row>
    <row r="28" spans="1:14" s="86" customFormat="1" x14ac:dyDescent="0.25">
      <c r="A28" s="83">
        <v>20</v>
      </c>
      <c r="B28" s="84" t="s">
        <v>303</v>
      </c>
      <c r="C28" s="89" t="s">
        <v>288</v>
      </c>
      <c r="D28" s="89" t="s">
        <v>288</v>
      </c>
      <c r="E28" s="89" t="s">
        <v>288</v>
      </c>
      <c r="F28" s="89" t="s">
        <v>288</v>
      </c>
      <c r="G28" s="89" t="s">
        <v>288</v>
      </c>
      <c r="H28" s="89" t="s">
        <v>288</v>
      </c>
      <c r="I28" s="89" t="s">
        <v>288</v>
      </c>
      <c r="J28" s="89" t="s">
        <v>288</v>
      </c>
      <c r="K28" s="89" t="s">
        <v>288</v>
      </c>
      <c r="L28" s="89" t="s">
        <v>288</v>
      </c>
      <c r="M28" s="89" t="s">
        <v>288</v>
      </c>
      <c r="N28" s="89" t="s">
        <v>288</v>
      </c>
    </row>
    <row r="29" spans="1:14" s="86" customFormat="1" x14ac:dyDescent="0.25">
      <c r="A29" s="83">
        <v>21</v>
      </c>
      <c r="B29" s="84" t="s">
        <v>304</v>
      </c>
      <c r="C29" s="89" t="s">
        <v>288</v>
      </c>
      <c r="D29" s="89" t="s">
        <v>288</v>
      </c>
      <c r="E29" s="89" t="s">
        <v>288</v>
      </c>
      <c r="F29" s="89" t="s">
        <v>288</v>
      </c>
      <c r="G29" s="89" t="s">
        <v>288</v>
      </c>
      <c r="H29" s="89" t="s">
        <v>288</v>
      </c>
      <c r="I29" s="89" t="s">
        <v>288</v>
      </c>
      <c r="J29" s="89" t="s">
        <v>288</v>
      </c>
      <c r="K29" s="89" t="s">
        <v>288</v>
      </c>
      <c r="L29" s="89" t="s">
        <v>288</v>
      </c>
      <c r="M29" s="89" t="s">
        <v>288</v>
      </c>
      <c r="N29" s="89" t="s">
        <v>288</v>
      </c>
    </row>
    <row r="30" spans="1:14" s="86" customFormat="1" x14ac:dyDescent="0.25">
      <c r="A30" s="83">
        <v>22</v>
      </c>
      <c r="B30" s="84" t="s">
        <v>395</v>
      </c>
      <c r="C30" s="89" t="s">
        <v>288</v>
      </c>
      <c r="D30" s="89" t="s">
        <v>288</v>
      </c>
      <c r="E30" s="89" t="s">
        <v>288</v>
      </c>
      <c r="F30" s="89" t="s">
        <v>288</v>
      </c>
      <c r="G30" s="89" t="s">
        <v>288</v>
      </c>
      <c r="H30" s="89" t="s">
        <v>288</v>
      </c>
      <c r="I30" s="89" t="s">
        <v>288</v>
      </c>
      <c r="J30" s="89" t="s">
        <v>288</v>
      </c>
      <c r="K30" s="89" t="s">
        <v>288</v>
      </c>
      <c r="L30" s="89" t="s">
        <v>288</v>
      </c>
      <c r="M30" s="89" t="s">
        <v>288</v>
      </c>
      <c r="N30" s="89" t="s">
        <v>288</v>
      </c>
    </row>
    <row r="31" spans="1:14" s="86" customFormat="1" x14ac:dyDescent="0.25">
      <c r="A31" s="83">
        <v>23</v>
      </c>
      <c r="B31" s="84" t="s">
        <v>305</v>
      </c>
      <c r="C31" s="89"/>
      <c r="D31" s="89" t="s">
        <v>288</v>
      </c>
      <c r="E31" s="89" t="s">
        <v>288</v>
      </c>
      <c r="F31" s="89"/>
      <c r="G31" s="89"/>
      <c r="H31" s="89"/>
      <c r="I31" s="89"/>
      <c r="J31" s="89"/>
      <c r="K31" s="89"/>
      <c r="L31" s="89"/>
      <c r="M31" s="89"/>
      <c r="N31" s="89"/>
    </row>
    <row r="32" spans="1:14" s="86" customFormat="1" x14ac:dyDescent="0.25">
      <c r="A32" s="83">
        <v>24</v>
      </c>
      <c r="B32" s="84" t="s">
        <v>406</v>
      </c>
      <c r="C32" s="89" t="s">
        <v>288</v>
      </c>
      <c r="D32" s="89" t="s">
        <v>288</v>
      </c>
      <c r="E32" s="89" t="s">
        <v>288</v>
      </c>
      <c r="F32" s="89" t="s">
        <v>288</v>
      </c>
      <c r="G32" s="89" t="s">
        <v>288</v>
      </c>
      <c r="H32" s="89" t="s">
        <v>288</v>
      </c>
      <c r="I32" s="89" t="s">
        <v>288</v>
      </c>
      <c r="J32" s="89" t="s">
        <v>288</v>
      </c>
      <c r="K32" s="89" t="s">
        <v>288</v>
      </c>
      <c r="L32" s="89" t="s">
        <v>288</v>
      </c>
      <c r="M32" s="89" t="s">
        <v>288</v>
      </c>
      <c r="N32" s="89" t="s">
        <v>288</v>
      </c>
    </row>
    <row r="33" spans="1:14" s="86" customFormat="1" x14ac:dyDescent="0.25">
      <c r="A33" s="83">
        <v>25</v>
      </c>
      <c r="B33" s="84" t="s">
        <v>306</v>
      </c>
      <c r="C33" s="89" t="s">
        <v>288</v>
      </c>
      <c r="D33" s="89" t="s">
        <v>288</v>
      </c>
      <c r="E33" s="89" t="s">
        <v>288</v>
      </c>
      <c r="F33" s="89" t="s">
        <v>288</v>
      </c>
      <c r="G33" s="89" t="s">
        <v>288</v>
      </c>
      <c r="H33" s="89" t="s">
        <v>288</v>
      </c>
      <c r="I33" s="89" t="s">
        <v>288</v>
      </c>
      <c r="J33" s="89" t="s">
        <v>288</v>
      </c>
      <c r="K33" s="89" t="s">
        <v>288</v>
      </c>
      <c r="L33" s="89" t="s">
        <v>288</v>
      </c>
      <c r="M33" s="89" t="s">
        <v>288</v>
      </c>
      <c r="N33" s="89" t="s">
        <v>288</v>
      </c>
    </row>
    <row r="34" spans="1:14" ht="15.75" customHeight="1" x14ac:dyDescent="0.25">
      <c r="A34" s="83">
        <v>26</v>
      </c>
      <c r="B34" s="71" t="s">
        <v>307</v>
      </c>
      <c r="C34" s="70" t="s">
        <v>288</v>
      </c>
      <c r="D34" s="70" t="s">
        <v>288</v>
      </c>
      <c r="E34" s="70" t="s">
        <v>288</v>
      </c>
      <c r="F34" s="70" t="s">
        <v>288</v>
      </c>
      <c r="G34" s="70" t="s">
        <v>288</v>
      </c>
      <c r="H34" s="70" t="s">
        <v>288</v>
      </c>
      <c r="I34" s="70" t="s">
        <v>288</v>
      </c>
      <c r="J34" s="70" t="s">
        <v>288</v>
      </c>
      <c r="K34" s="70" t="s">
        <v>288</v>
      </c>
      <c r="L34" s="70" t="s">
        <v>288</v>
      </c>
      <c r="M34" s="70" t="s">
        <v>288</v>
      </c>
      <c r="N34" s="70" t="s">
        <v>288</v>
      </c>
    </row>
    <row r="35" spans="1:14" x14ac:dyDescent="0.25">
      <c r="A35" s="83">
        <v>27</v>
      </c>
      <c r="B35" s="71" t="s">
        <v>308</v>
      </c>
      <c r="C35" s="70" t="s">
        <v>288</v>
      </c>
      <c r="D35" s="70" t="s">
        <v>288</v>
      </c>
      <c r="E35" s="70" t="s">
        <v>288</v>
      </c>
      <c r="F35" s="70" t="s">
        <v>288</v>
      </c>
      <c r="G35" s="70" t="s">
        <v>288</v>
      </c>
      <c r="H35" s="70" t="s">
        <v>288</v>
      </c>
      <c r="I35" s="70" t="s">
        <v>288</v>
      </c>
      <c r="J35" s="70" t="s">
        <v>288</v>
      </c>
      <c r="K35" s="70" t="s">
        <v>288</v>
      </c>
      <c r="L35" s="70" t="s">
        <v>288</v>
      </c>
      <c r="M35" s="70" t="s">
        <v>288</v>
      </c>
      <c r="N35" s="70" t="s">
        <v>288</v>
      </c>
    </row>
    <row r="36" spans="1:14" x14ac:dyDescent="0.25">
      <c r="A36" s="83">
        <v>28</v>
      </c>
      <c r="B36" s="72" t="s">
        <v>309</v>
      </c>
      <c r="C36" s="70" t="s">
        <v>288</v>
      </c>
      <c r="D36" s="70" t="s">
        <v>288</v>
      </c>
      <c r="E36" s="70" t="s">
        <v>288</v>
      </c>
      <c r="F36" s="70" t="s">
        <v>288</v>
      </c>
      <c r="G36" s="70" t="s">
        <v>288</v>
      </c>
      <c r="H36" s="70" t="s">
        <v>288</v>
      </c>
      <c r="I36" s="70" t="s">
        <v>288</v>
      </c>
      <c r="J36" s="70" t="s">
        <v>288</v>
      </c>
      <c r="K36" s="70" t="s">
        <v>288</v>
      </c>
      <c r="L36" s="70" t="s">
        <v>288</v>
      </c>
      <c r="M36" s="70" t="s">
        <v>288</v>
      </c>
      <c r="N36" s="70" t="s">
        <v>288</v>
      </c>
    </row>
    <row r="37" spans="1:14" x14ac:dyDescent="0.25">
      <c r="A37" s="83">
        <v>29</v>
      </c>
      <c r="B37" s="71" t="s">
        <v>310</v>
      </c>
      <c r="C37" s="70" t="s">
        <v>288</v>
      </c>
      <c r="D37" s="70" t="s">
        <v>288</v>
      </c>
      <c r="E37" s="70" t="s">
        <v>288</v>
      </c>
      <c r="F37" s="70" t="s">
        <v>288</v>
      </c>
      <c r="G37" s="70" t="s">
        <v>288</v>
      </c>
      <c r="H37" s="70" t="s">
        <v>288</v>
      </c>
      <c r="I37" s="70" t="s">
        <v>288</v>
      </c>
      <c r="J37" s="70" t="s">
        <v>288</v>
      </c>
      <c r="K37" s="70" t="s">
        <v>288</v>
      </c>
      <c r="L37" s="70" t="s">
        <v>288</v>
      </c>
      <c r="M37" s="70" t="s">
        <v>288</v>
      </c>
      <c r="N37" s="70" t="s">
        <v>288</v>
      </c>
    </row>
    <row r="38" spans="1:14" ht="15.75" customHeight="1" x14ac:dyDescent="0.25">
      <c r="A38" s="83">
        <v>30</v>
      </c>
      <c r="B38" s="71" t="s">
        <v>311</v>
      </c>
      <c r="C38" s="70" t="s">
        <v>288</v>
      </c>
      <c r="D38" s="70" t="s">
        <v>288</v>
      </c>
      <c r="E38" s="70" t="s">
        <v>288</v>
      </c>
      <c r="F38" s="70" t="s">
        <v>288</v>
      </c>
      <c r="G38" s="70" t="s">
        <v>288</v>
      </c>
      <c r="H38" s="70" t="s">
        <v>288</v>
      </c>
      <c r="I38" s="70" t="s">
        <v>288</v>
      </c>
      <c r="J38" s="70" t="s">
        <v>288</v>
      </c>
      <c r="K38" s="70" t="s">
        <v>288</v>
      </c>
      <c r="L38" s="70" t="s">
        <v>288</v>
      </c>
      <c r="M38" s="70" t="s">
        <v>288</v>
      </c>
      <c r="N38" s="70" t="s">
        <v>288</v>
      </c>
    </row>
    <row r="39" spans="1:14" ht="15.75" customHeight="1" x14ac:dyDescent="0.25">
      <c r="A39" s="83">
        <v>31</v>
      </c>
      <c r="B39" s="71" t="s">
        <v>312</v>
      </c>
      <c r="C39" s="70" t="s">
        <v>288</v>
      </c>
      <c r="D39" s="70" t="s">
        <v>288</v>
      </c>
      <c r="E39" s="70" t="s">
        <v>288</v>
      </c>
      <c r="F39" s="70" t="s">
        <v>288</v>
      </c>
      <c r="G39" s="70" t="s">
        <v>288</v>
      </c>
      <c r="H39" s="70" t="s">
        <v>288</v>
      </c>
      <c r="I39" s="70" t="s">
        <v>288</v>
      </c>
      <c r="J39" s="70" t="s">
        <v>288</v>
      </c>
      <c r="K39" s="70" t="s">
        <v>288</v>
      </c>
      <c r="L39" s="70" t="s">
        <v>288</v>
      </c>
      <c r="M39" s="70" t="s">
        <v>288</v>
      </c>
      <c r="N39" s="70" t="s">
        <v>288</v>
      </c>
    </row>
    <row r="40" spans="1:14" ht="15.75" customHeight="1" x14ac:dyDescent="0.25">
      <c r="A40" s="83">
        <v>32</v>
      </c>
      <c r="B40" s="71" t="s">
        <v>313</v>
      </c>
      <c r="C40" s="70" t="s">
        <v>288</v>
      </c>
      <c r="D40" s="70" t="s">
        <v>288</v>
      </c>
      <c r="E40" s="70" t="s">
        <v>288</v>
      </c>
      <c r="F40" s="70" t="s">
        <v>288</v>
      </c>
      <c r="G40" s="70" t="s">
        <v>288</v>
      </c>
      <c r="H40" s="70" t="s">
        <v>288</v>
      </c>
      <c r="I40" s="70" t="s">
        <v>288</v>
      </c>
      <c r="J40" s="70" t="s">
        <v>288</v>
      </c>
      <c r="K40" s="70" t="s">
        <v>288</v>
      </c>
      <c r="L40" s="70" t="s">
        <v>288</v>
      </c>
      <c r="M40" s="70" t="s">
        <v>288</v>
      </c>
      <c r="N40" s="70" t="s">
        <v>288</v>
      </c>
    </row>
    <row r="41" spans="1:14" ht="15.75" customHeight="1" x14ac:dyDescent="0.25">
      <c r="A41" s="83">
        <v>33</v>
      </c>
      <c r="B41" s="71" t="s">
        <v>314</v>
      </c>
      <c r="C41" s="70" t="s">
        <v>288</v>
      </c>
      <c r="D41" s="70" t="s">
        <v>288</v>
      </c>
      <c r="E41" s="70" t="s">
        <v>288</v>
      </c>
      <c r="F41" s="70" t="s">
        <v>288</v>
      </c>
      <c r="G41" s="70" t="s">
        <v>288</v>
      </c>
      <c r="H41" s="70" t="s">
        <v>288</v>
      </c>
      <c r="I41" s="70" t="s">
        <v>288</v>
      </c>
      <c r="J41" s="70" t="s">
        <v>288</v>
      </c>
      <c r="K41" s="70" t="s">
        <v>288</v>
      </c>
      <c r="L41" s="70" t="s">
        <v>288</v>
      </c>
      <c r="M41" s="70" t="s">
        <v>288</v>
      </c>
      <c r="N41" s="70" t="s">
        <v>288</v>
      </c>
    </row>
    <row r="42" spans="1:14" ht="15.75" customHeight="1" x14ac:dyDescent="0.25">
      <c r="A42" s="83">
        <v>34</v>
      </c>
      <c r="B42" s="71" t="s">
        <v>315</v>
      </c>
      <c r="C42" s="70" t="s">
        <v>288</v>
      </c>
      <c r="D42" s="70" t="s">
        <v>288</v>
      </c>
      <c r="E42" s="70" t="s">
        <v>288</v>
      </c>
      <c r="F42" s="70" t="s">
        <v>288</v>
      </c>
      <c r="G42" s="70" t="s">
        <v>288</v>
      </c>
      <c r="H42" s="70" t="s">
        <v>288</v>
      </c>
      <c r="I42" s="70" t="s">
        <v>288</v>
      </c>
      <c r="J42" s="70" t="s">
        <v>288</v>
      </c>
      <c r="K42" s="70" t="s">
        <v>288</v>
      </c>
      <c r="L42" s="70" t="s">
        <v>288</v>
      </c>
      <c r="M42" s="70" t="s">
        <v>288</v>
      </c>
      <c r="N42" s="70" t="s">
        <v>288</v>
      </c>
    </row>
    <row r="43" spans="1:14" x14ac:dyDescent="0.25">
      <c r="A43" s="83">
        <v>35</v>
      </c>
      <c r="B43" s="71" t="s">
        <v>316</v>
      </c>
      <c r="C43" s="70" t="s">
        <v>288</v>
      </c>
      <c r="D43" s="70" t="s">
        <v>288</v>
      </c>
      <c r="E43" s="70" t="s">
        <v>288</v>
      </c>
      <c r="F43" s="70" t="s">
        <v>288</v>
      </c>
      <c r="G43" s="70" t="s">
        <v>288</v>
      </c>
      <c r="H43" s="70" t="s">
        <v>288</v>
      </c>
      <c r="I43" s="70" t="s">
        <v>288</v>
      </c>
      <c r="J43" s="70" t="s">
        <v>288</v>
      </c>
      <c r="K43" s="70" t="s">
        <v>288</v>
      </c>
      <c r="L43" s="70" t="s">
        <v>288</v>
      </c>
      <c r="M43" s="70" t="s">
        <v>288</v>
      </c>
      <c r="N43" s="70" t="s">
        <v>288</v>
      </c>
    </row>
    <row r="44" spans="1:14" x14ac:dyDescent="0.25">
      <c r="A44" s="83">
        <v>36</v>
      </c>
      <c r="B44" s="71" t="s">
        <v>317</v>
      </c>
      <c r="C44" s="70" t="s">
        <v>288</v>
      </c>
      <c r="D44" s="70" t="s">
        <v>288</v>
      </c>
      <c r="E44" s="70" t="s">
        <v>288</v>
      </c>
      <c r="F44" s="70" t="s">
        <v>288</v>
      </c>
      <c r="G44" s="70" t="s">
        <v>288</v>
      </c>
      <c r="H44" s="70" t="s">
        <v>288</v>
      </c>
      <c r="I44" s="70" t="s">
        <v>288</v>
      </c>
      <c r="J44" s="70" t="s">
        <v>288</v>
      </c>
      <c r="K44" s="70" t="s">
        <v>288</v>
      </c>
      <c r="L44" s="70" t="s">
        <v>288</v>
      </c>
      <c r="M44" s="70" t="s">
        <v>288</v>
      </c>
      <c r="N44" s="70" t="s">
        <v>288</v>
      </c>
    </row>
    <row r="45" spans="1:14" x14ac:dyDescent="0.25">
      <c r="A45" s="83">
        <v>37</v>
      </c>
      <c r="B45" s="71" t="s">
        <v>318</v>
      </c>
      <c r="C45" s="70" t="s">
        <v>288</v>
      </c>
      <c r="D45" s="70" t="s">
        <v>288</v>
      </c>
      <c r="E45" s="70" t="s">
        <v>288</v>
      </c>
      <c r="F45" s="70" t="s">
        <v>288</v>
      </c>
      <c r="G45" s="70" t="s">
        <v>288</v>
      </c>
      <c r="H45" s="70" t="s">
        <v>288</v>
      </c>
      <c r="I45" s="70" t="s">
        <v>288</v>
      </c>
      <c r="J45" s="70" t="s">
        <v>288</v>
      </c>
      <c r="K45" s="70" t="s">
        <v>288</v>
      </c>
      <c r="L45" s="70" t="s">
        <v>288</v>
      </c>
      <c r="M45" s="70" t="s">
        <v>288</v>
      </c>
      <c r="N45" s="70" t="s">
        <v>288</v>
      </c>
    </row>
    <row r="46" spans="1:14" x14ac:dyDescent="0.25">
      <c r="A46" s="83">
        <v>38</v>
      </c>
      <c r="B46" s="71" t="s">
        <v>319</v>
      </c>
      <c r="C46" s="70" t="s">
        <v>288</v>
      </c>
      <c r="D46" s="70" t="s">
        <v>288</v>
      </c>
      <c r="E46" s="70" t="s">
        <v>288</v>
      </c>
      <c r="F46" s="70" t="s">
        <v>288</v>
      </c>
      <c r="G46" s="70" t="s">
        <v>288</v>
      </c>
      <c r="H46" s="70" t="s">
        <v>288</v>
      </c>
      <c r="I46" s="70" t="s">
        <v>288</v>
      </c>
      <c r="J46" s="70" t="s">
        <v>288</v>
      </c>
      <c r="K46" s="70" t="s">
        <v>288</v>
      </c>
      <c r="L46" s="70" t="s">
        <v>288</v>
      </c>
      <c r="M46" s="70" t="s">
        <v>288</v>
      </c>
      <c r="N46" s="70" t="s">
        <v>288</v>
      </c>
    </row>
    <row r="47" spans="1:14" x14ac:dyDescent="0.25">
      <c r="A47" s="83">
        <v>39</v>
      </c>
      <c r="B47" s="71" t="s">
        <v>320</v>
      </c>
      <c r="C47" s="70" t="s">
        <v>288</v>
      </c>
      <c r="D47" s="70" t="s">
        <v>288</v>
      </c>
      <c r="E47" s="70" t="s">
        <v>288</v>
      </c>
      <c r="F47" s="70" t="s">
        <v>288</v>
      </c>
      <c r="G47" s="70" t="s">
        <v>288</v>
      </c>
      <c r="H47" s="70" t="s">
        <v>288</v>
      </c>
      <c r="I47" s="70" t="s">
        <v>288</v>
      </c>
      <c r="J47" s="70" t="s">
        <v>288</v>
      </c>
      <c r="K47" s="70" t="s">
        <v>288</v>
      </c>
      <c r="L47" s="70" t="s">
        <v>288</v>
      </c>
      <c r="M47" s="70" t="s">
        <v>288</v>
      </c>
      <c r="N47" s="70" t="s">
        <v>288</v>
      </c>
    </row>
    <row r="48" spans="1:14" x14ac:dyDescent="0.25">
      <c r="A48" s="83">
        <v>40</v>
      </c>
      <c r="B48" s="71" t="s">
        <v>321</v>
      </c>
      <c r="C48" s="70" t="s">
        <v>288</v>
      </c>
      <c r="D48" s="70" t="s">
        <v>288</v>
      </c>
      <c r="E48" s="70" t="s">
        <v>288</v>
      </c>
      <c r="F48" s="70" t="s">
        <v>288</v>
      </c>
      <c r="G48" s="70" t="s">
        <v>288</v>
      </c>
      <c r="H48" s="70" t="s">
        <v>288</v>
      </c>
      <c r="I48" s="70" t="s">
        <v>288</v>
      </c>
      <c r="J48" s="70" t="s">
        <v>288</v>
      </c>
      <c r="K48" s="70" t="s">
        <v>288</v>
      </c>
      <c r="L48" s="70" t="s">
        <v>288</v>
      </c>
      <c r="M48" s="70" t="s">
        <v>288</v>
      </c>
      <c r="N48" s="70" t="s">
        <v>288</v>
      </c>
    </row>
    <row r="49" spans="1:14" x14ac:dyDescent="0.25">
      <c r="A49" s="83">
        <v>41</v>
      </c>
      <c r="B49" s="71" t="s">
        <v>322</v>
      </c>
      <c r="C49" s="70" t="s">
        <v>288</v>
      </c>
      <c r="D49" s="70" t="s">
        <v>288</v>
      </c>
      <c r="E49" s="70" t="s">
        <v>288</v>
      </c>
      <c r="F49" s="70" t="s">
        <v>288</v>
      </c>
      <c r="G49" s="70" t="s">
        <v>288</v>
      </c>
      <c r="H49" s="70" t="s">
        <v>288</v>
      </c>
      <c r="I49" s="70" t="s">
        <v>288</v>
      </c>
      <c r="J49" s="70" t="s">
        <v>288</v>
      </c>
      <c r="K49" s="70" t="s">
        <v>288</v>
      </c>
      <c r="L49" s="70" t="s">
        <v>288</v>
      </c>
      <c r="M49" s="70" t="s">
        <v>288</v>
      </c>
      <c r="N49" s="70" t="s">
        <v>288</v>
      </c>
    </row>
    <row r="50" spans="1:14" x14ac:dyDescent="0.25">
      <c r="A50" s="83">
        <v>42</v>
      </c>
      <c r="B50" s="71" t="s">
        <v>323</v>
      </c>
      <c r="C50" s="70" t="s">
        <v>288</v>
      </c>
      <c r="D50" s="70" t="s">
        <v>288</v>
      </c>
      <c r="E50" s="70" t="s">
        <v>288</v>
      </c>
      <c r="F50" s="70" t="s">
        <v>288</v>
      </c>
      <c r="G50" s="70" t="s">
        <v>288</v>
      </c>
      <c r="H50" s="70" t="s">
        <v>288</v>
      </c>
      <c r="I50" s="70" t="s">
        <v>288</v>
      </c>
      <c r="J50" s="70" t="s">
        <v>288</v>
      </c>
      <c r="K50" s="70" t="s">
        <v>288</v>
      </c>
      <c r="L50" s="70" t="s">
        <v>288</v>
      </c>
      <c r="M50" s="70" t="s">
        <v>288</v>
      </c>
      <c r="N50" s="70" t="s">
        <v>288</v>
      </c>
    </row>
    <row r="51" spans="1:14" x14ac:dyDescent="0.25">
      <c r="A51" s="83">
        <v>43</v>
      </c>
      <c r="B51" s="71" t="s">
        <v>324</v>
      </c>
      <c r="C51" s="70" t="s">
        <v>288</v>
      </c>
      <c r="D51" s="70" t="s">
        <v>288</v>
      </c>
      <c r="E51" s="70" t="s">
        <v>288</v>
      </c>
      <c r="F51" s="70" t="s">
        <v>288</v>
      </c>
      <c r="G51" s="70" t="s">
        <v>288</v>
      </c>
      <c r="H51" s="70" t="s">
        <v>288</v>
      </c>
      <c r="I51" s="70" t="s">
        <v>288</v>
      </c>
      <c r="J51" s="70" t="s">
        <v>288</v>
      </c>
      <c r="K51" s="70" t="s">
        <v>288</v>
      </c>
      <c r="L51" s="70" t="s">
        <v>288</v>
      </c>
      <c r="M51" s="70" t="s">
        <v>288</v>
      </c>
      <c r="N51" s="70" t="s">
        <v>288</v>
      </c>
    </row>
    <row r="52" spans="1:14" x14ac:dyDescent="0.25">
      <c r="A52" s="83">
        <v>44</v>
      </c>
      <c r="B52" s="71" t="s">
        <v>325</v>
      </c>
      <c r="C52" s="70" t="s">
        <v>288</v>
      </c>
      <c r="D52" s="70" t="s">
        <v>288</v>
      </c>
      <c r="E52" s="70" t="s">
        <v>288</v>
      </c>
      <c r="F52" s="70" t="s">
        <v>288</v>
      </c>
      <c r="G52" s="70" t="s">
        <v>288</v>
      </c>
      <c r="H52" s="70" t="s">
        <v>288</v>
      </c>
      <c r="I52" s="70" t="s">
        <v>288</v>
      </c>
      <c r="J52" s="70" t="s">
        <v>288</v>
      </c>
      <c r="K52" s="70" t="s">
        <v>288</v>
      </c>
      <c r="L52" s="70" t="s">
        <v>288</v>
      </c>
      <c r="M52" s="70" t="s">
        <v>288</v>
      </c>
      <c r="N52" s="70" t="s">
        <v>288</v>
      </c>
    </row>
    <row r="53" spans="1:14" x14ac:dyDescent="0.25">
      <c r="A53" s="83">
        <v>45</v>
      </c>
      <c r="B53" s="71" t="s">
        <v>326</v>
      </c>
      <c r="C53" s="70" t="s">
        <v>288</v>
      </c>
      <c r="D53" s="70" t="s">
        <v>288</v>
      </c>
      <c r="E53" s="70" t="s">
        <v>288</v>
      </c>
      <c r="F53" s="70" t="s">
        <v>288</v>
      </c>
      <c r="G53" s="70" t="s">
        <v>288</v>
      </c>
      <c r="H53" s="70" t="s">
        <v>288</v>
      </c>
      <c r="I53" s="70" t="s">
        <v>288</v>
      </c>
      <c r="J53" s="70" t="s">
        <v>288</v>
      </c>
      <c r="K53" s="70" t="s">
        <v>288</v>
      </c>
      <c r="L53" s="70" t="s">
        <v>288</v>
      </c>
      <c r="M53" s="70" t="s">
        <v>288</v>
      </c>
      <c r="N53" s="70" t="s">
        <v>288</v>
      </c>
    </row>
    <row r="54" spans="1:14" x14ac:dyDescent="0.25">
      <c r="A54" s="83">
        <v>46</v>
      </c>
      <c r="B54" s="72" t="s">
        <v>327</v>
      </c>
      <c r="C54" s="70" t="s">
        <v>288</v>
      </c>
      <c r="D54" s="70" t="s">
        <v>288</v>
      </c>
      <c r="E54" s="70" t="s">
        <v>288</v>
      </c>
      <c r="F54" s="70" t="s">
        <v>288</v>
      </c>
      <c r="G54" s="70" t="s">
        <v>288</v>
      </c>
      <c r="H54" s="70" t="s">
        <v>288</v>
      </c>
      <c r="I54" s="70" t="s">
        <v>288</v>
      </c>
      <c r="J54" s="70" t="s">
        <v>288</v>
      </c>
      <c r="K54" s="70" t="s">
        <v>288</v>
      </c>
      <c r="L54" s="70" t="s">
        <v>288</v>
      </c>
      <c r="M54" s="70" t="s">
        <v>288</v>
      </c>
      <c r="N54" s="70" t="s">
        <v>288</v>
      </c>
    </row>
    <row r="55" spans="1:14" x14ac:dyDescent="0.25">
      <c r="A55" s="83">
        <v>47</v>
      </c>
      <c r="B55" s="71" t="s">
        <v>328</v>
      </c>
      <c r="C55" s="70" t="s">
        <v>288</v>
      </c>
      <c r="D55" s="70" t="s">
        <v>288</v>
      </c>
      <c r="E55" s="70" t="s">
        <v>288</v>
      </c>
      <c r="F55" s="70" t="s">
        <v>288</v>
      </c>
      <c r="G55" s="70" t="s">
        <v>288</v>
      </c>
      <c r="H55" s="70" t="s">
        <v>288</v>
      </c>
      <c r="I55" s="70" t="s">
        <v>288</v>
      </c>
      <c r="J55" s="70" t="s">
        <v>288</v>
      </c>
      <c r="K55" s="70" t="s">
        <v>288</v>
      </c>
      <c r="L55" s="70" t="s">
        <v>288</v>
      </c>
      <c r="M55" s="70" t="s">
        <v>288</v>
      </c>
      <c r="N55" s="70" t="s">
        <v>288</v>
      </c>
    </row>
    <row r="56" spans="1:14" x14ac:dyDescent="0.25">
      <c r="A56" s="83">
        <v>48</v>
      </c>
      <c r="B56" s="71" t="s">
        <v>329</v>
      </c>
      <c r="C56" s="70" t="s">
        <v>288</v>
      </c>
      <c r="D56" s="70" t="s">
        <v>288</v>
      </c>
      <c r="E56" s="70" t="s">
        <v>288</v>
      </c>
      <c r="F56" s="70" t="s">
        <v>288</v>
      </c>
      <c r="G56" s="70" t="s">
        <v>288</v>
      </c>
      <c r="H56" s="70" t="s">
        <v>288</v>
      </c>
      <c r="I56" s="70" t="s">
        <v>288</v>
      </c>
      <c r="J56" s="70" t="s">
        <v>288</v>
      </c>
      <c r="K56" s="70" t="s">
        <v>288</v>
      </c>
      <c r="L56" s="70" t="s">
        <v>288</v>
      </c>
      <c r="M56" s="70" t="s">
        <v>288</v>
      </c>
      <c r="N56" s="70" t="s">
        <v>288</v>
      </c>
    </row>
    <row r="57" spans="1:14" x14ac:dyDescent="0.25">
      <c r="A57" s="83">
        <v>49</v>
      </c>
      <c r="B57" s="71" t="s">
        <v>330</v>
      </c>
      <c r="C57" s="70" t="s">
        <v>288</v>
      </c>
      <c r="D57" s="70" t="s">
        <v>288</v>
      </c>
      <c r="E57" s="70" t="s">
        <v>288</v>
      </c>
      <c r="F57" s="70" t="s">
        <v>288</v>
      </c>
      <c r="G57" s="70" t="s">
        <v>288</v>
      </c>
      <c r="H57" s="70" t="s">
        <v>288</v>
      </c>
      <c r="I57" s="70" t="s">
        <v>288</v>
      </c>
      <c r="J57" s="70" t="s">
        <v>288</v>
      </c>
      <c r="K57" s="70" t="s">
        <v>288</v>
      </c>
      <c r="L57" s="70" t="s">
        <v>288</v>
      </c>
      <c r="M57" s="70" t="s">
        <v>288</v>
      </c>
      <c r="N57" s="70" t="s">
        <v>288</v>
      </c>
    </row>
    <row r="58" spans="1:14" x14ac:dyDescent="0.25">
      <c r="A58" s="83">
        <v>50</v>
      </c>
      <c r="B58" s="71" t="s">
        <v>331</v>
      </c>
      <c r="C58" s="70" t="s">
        <v>288</v>
      </c>
      <c r="D58" s="70" t="s">
        <v>288</v>
      </c>
      <c r="E58" s="70" t="s">
        <v>288</v>
      </c>
      <c r="F58" s="70" t="s">
        <v>288</v>
      </c>
      <c r="G58" s="70" t="s">
        <v>288</v>
      </c>
      <c r="H58" s="70" t="s">
        <v>288</v>
      </c>
      <c r="I58" s="70" t="s">
        <v>288</v>
      </c>
      <c r="J58" s="70" t="s">
        <v>288</v>
      </c>
      <c r="K58" s="70" t="s">
        <v>288</v>
      </c>
      <c r="L58" s="70" t="s">
        <v>288</v>
      </c>
      <c r="M58" s="70" t="s">
        <v>288</v>
      </c>
      <c r="N58" s="70" t="s">
        <v>288</v>
      </c>
    </row>
    <row r="59" spans="1:14" x14ac:dyDescent="0.25">
      <c r="A59" s="83">
        <v>51</v>
      </c>
      <c r="B59" s="71" t="s">
        <v>332</v>
      </c>
      <c r="C59" s="70" t="s">
        <v>288</v>
      </c>
      <c r="D59" s="70" t="s">
        <v>288</v>
      </c>
      <c r="E59" s="70" t="s">
        <v>288</v>
      </c>
      <c r="F59" s="70" t="s">
        <v>288</v>
      </c>
      <c r="G59" s="70" t="s">
        <v>288</v>
      </c>
      <c r="H59" s="70" t="s">
        <v>288</v>
      </c>
      <c r="I59" s="70" t="s">
        <v>288</v>
      </c>
      <c r="J59" s="70" t="s">
        <v>288</v>
      </c>
      <c r="K59" s="70" t="s">
        <v>288</v>
      </c>
      <c r="L59" s="70" t="s">
        <v>288</v>
      </c>
      <c r="M59" s="70" t="s">
        <v>288</v>
      </c>
      <c r="N59" s="70" t="s">
        <v>288</v>
      </c>
    </row>
    <row r="60" spans="1:14" x14ac:dyDescent="0.25">
      <c r="A60" s="83">
        <v>52</v>
      </c>
      <c r="B60" s="71" t="s">
        <v>333</v>
      </c>
      <c r="C60" s="70" t="s">
        <v>288</v>
      </c>
      <c r="D60" s="70" t="s">
        <v>288</v>
      </c>
      <c r="E60" s="70" t="s">
        <v>288</v>
      </c>
      <c r="F60" s="70" t="s">
        <v>288</v>
      </c>
      <c r="G60" s="70" t="s">
        <v>288</v>
      </c>
      <c r="H60" s="70" t="s">
        <v>288</v>
      </c>
      <c r="I60" s="70" t="s">
        <v>288</v>
      </c>
      <c r="J60" s="70" t="s">
        <v>288</v>
      </c>
      <c r="K60" s="70" t="s">
        <v>288</v>
      </c>
      <c r="L60" s="70" t="s">
        <v>288</v>
      </c>
      <c r="M60" s="70" t="s">
        <v>288</v>
      </c>
      <c r="N60" s="70" t="s">
        <v>288</v>
      </c>
    </row>
    <row r="61" spans="1:14" x14ac:dyDescent="0.25">
      <c r="A61" s="83">
        <v>53</v>
      </c>
      <c r="B61" s="71" t="s">
        <v>334</v>
      </c>
      <c r="C61" s="70" t="s">
        <v>288</v>
      </c>
      <c r="D61" s="70" t="s">
        <v>288</v>
      </c>
      <c r="E61" s="70" t="s">
        <v>288</v>
      </c>
      <c r="F61" s="70" t="s">
        <v>288</v>
      </c>
      <c r="G61" s="70" t="s">
        <v>288</v>
      </c>
      <c r="H61" s="70" t="s">
        <v>288</v>
      </c>
      <c r="I61" s="70" t="s">
        <v>288</v>
      </c>
      <c r="J61" s="70" t="s">
        <v>288</v>
      </c>
      <c r="K61" s="70" t="s">
        <v>288</v>
      </c>
      <c r="L61" s="70" t="s">
        <v>288</v>
      </c>
      <c r="M61" s="70" t="s">
        <v>288</v>
      </c>
      <c r="N61" s="70" t="s">
        <v>288</v>
      </c>
    </row>
    <row r="62" spans="1:14" x14ac:dyDescent="0.25">
      <c r="A62" s="83">
        <v>54</v>
      </c>
      <c r="B62" s="71" t="s">
        <v>335</v>
      </c>
      <c r="C62" s="70" t="s">
        <v>288</v>
      </c>
      <c r="D62" s="70" t="s">
        <v>288</v>
      </c>
      <c r="E62" s="70" t="s">
        <v>288</v>
      </c>
      <c r="F62" s="70" t="s">
        <v>288</v>
      </c>
      <c r="G62" s="70" t="s">
        <v>288</v>
      </c>
      <c r="H62" s="70" t="s">
        <v>288</v>
      </c>
      <c r="I62" s="70" t="s">
        <v>288</v>
      </c>
      <c r="J62" s="70" t="s">
        <v>288</v>
      </c>
      <c r="K62" s="70" t="s">
        <v>288</v>
      </c>
      <c r="L62" s="70" t="s">
        <v>288</v>
      </c>
      <c r="M62" s="70" t="s">
        <v>288</v>
      </c>
      <c r="N62" s="70" t="s">
        <v>288</v>
      </c>
    </row>
    <row r="63" spans="1:14" s="67" customFormat="1" x14ac:dyDescent="0.25">
      <c r="A63" s="83">
        <v>55</v>
      </c>
      <c r="B63" s="39" t="s">
        <v>336</v>
      </c>
      <c r="C63" s="70"/>
      <c r="D63" s="70"/>
      <c r="E63" s="70"/>
      <c r="F63" s="70"/>
      <c r="G63" s="70" t="s">
        <v>288</v>
      </c>
      <c r="H63" s="70"/>
      <c r="I63" s="70"/>
      <c r="J63" s="70"/>
      <c r="K63" s="70"/>
      <c r="L63" s="70"/>
      <c r="M63" s="70" t="s">
        <v>288</v>
      </c>
      <c r="N63" s="70"/>
    </row>
    <row r="64" spans="1:14" x14ac:dyDescent="0.25">
      <c r="A64" s="83">
        <v>56</v>
      </c>
      <c r="B64" s="71" t="s">
        <v>337</v>
      </c>
      <c r="C64" s="70" t="s">
        <v>288</v>
      </c>
      <c r="D64" s="70" t="s">
        <v>288</v>
      </c>
      <c r="E64" s="70" t="s">
        <v>288</v>
      </c>
      <c r="F64" s="70" t="s">
        <v>288</v>
      </c>
      <c r="G64" s="70" t="s">
        <v>288</v>
      </c>
      <c r="H64" s="70" t="s">
        <v>288</v>
      </c>
      <c r="I64" s="70" t="s">
        <v>288</v>
      </c>
      <c r="J64" s="70" t="s">
        <v>288</v>
      </c>
      <c r="K64" s="70" t="s">
        <v>288</v>
      </c>
      <c r="L64" s="70" t="s">
        <v>288</v>
      </c>
      <c r="M64" s="70" t="s">
        <v>288</v>
      </c>
      <c r="N64" s="70" t="s">
        <v>288</v>
      </c>
    </row>
    <row r="65" spans="1:14" x14ac:dyDescent="0.25">
      <c r="A65" s="83">
        <v>57</v>
      </c>
      <c r="B65" s="71" t="s">
        <v>338</v>
      </c>
      <c r="C65" s="70" t="s">
        <v>288</v>
      </c>
      <c r="D65" s="70" t="s">
        <v>288</v>
      </c>
      <c r="E65" s="70" t="s">
        <v>288</v>
      </c>
      <c r="F65" s="70" t="s">
        <v>288</v>
      </c>
      <c r="G65" s="70" t="s">
        <v>288</v>
      </c>
      <c r="H65" s="70" t="s">
        <v>288</v>
      </c>
      <c r="I65" s="70" t="s">
        <v>288</v>
      </c>
      <c r="J65" s="70" t="s">
        <v>288</v>
      </c>
      <c r="K65" s="70" t="s">
        <v>288</v>
      </c>
      <c r="L65" s="70" t="s">
        <v>288</v>
      </c>
      <c r="M65" s="70" t="s">
        <v>288</v>
      </c>
      <c r="N65" s="70" t="s">
        <v>288</v>
      </c>
    </row>
    <row r="66" spans="1:14" x14ac:dyDescent="0.25">
      <c r="A66" s="83">
        <v>58</v>
      </c>
      <c r="B66" s="71" t="s">
        <v>339</v>
      </c>
      <c r="C66" s="70" t="s">
        <v>288</v>
      </c>
      <c r="D66" s="70" t="s">
        <v>288</v>
      </c>
      <c r="E66" s="70" t="s">
        <v>288</v>
      </c>
      <c r="F66" s="70" t="s">
        <v>288</v>
      </c>
      <c r="G66" s="70" t="s">
        <v>288</v>
      </c>
      <c r="H66" s="70" t="s">
        <v>288</v>
      </c>
      <c r="I66" s="70" t="s">
        <v>288</v>
      </c>
      <c r="J66" s="70" t="s">
        <v>288</v>
      </c>
      <c r="K66" s="70" t="s">
        <v>288</v>
      </c>
      <c r="L66" s="70" t="s">
        <v>288</v>
      </c>
      <c r="M66" s="70" t="s">
        <v>288</v>
      </c>
      <c r="N66" s="70" t="s">
        <v>288</v>
      </c>
    </row>
    <row r="67" spans="1:14" x14ac:dyDescent="0.25">
      <c r="A67" s="83">
        <v>59</v>
      </c>
      <c r="B67" s="71" t="s">
        <v>340</v>
      </c>
      <c r="C67" s="70" t="s">
        <v>288</v>
      </c>
      <c r="D67" s="70" t="s">
        <v>288</v>
      </c>
      <c r="E67" s="70" t="s">
        <v>288</v>
      </c>
      <c r="F67" s="70" t="s">
        <v>288</v>
      </c>
      <c r="G67" s="70" t="s">
        <v>288</v>
      </c>
      <c r="H67" s="70" t="s">
        <v>288</v>
      </c>
      <c r="I67" s="70" t="s">
        <v>288</v>
      </c>
      <c r="J67" s="70" t="s">
        <v>288</v>
      </c>
      <c r="K67" s="70" t="s">
        <v>288</v>
      </c>
      <c r="L67" s="70" t="s">
        <v>288</v>
      </c>
      <c r="M67" s="70" t="s">
        <v>288</v>
      </c>
      <c r="N67" s="70" t="s">
        <v>288</v>
      </c>
    </row>
    <row r="68" spans="1:14" x14ac:dyDescent="0.25">
      <c r="A68" s="83">
        <v>60</v>
      </c>
      <c r="B68" s="72" t="s">
        <v>341</v>
      </c>
      <c r="C68" s="70" t="s">
        <v>288</v>
      </c>
      <c r="D68" s="70" t="s">
        <v>288</v>
      </c>
      <c r="E68" s="70" t="s">
        <v>288</v>
      </c>
      <c r="F68" s="70" t="s">
        <v>288</v>
      </c>
      <c r="G68" s="70" t="s">
        <v>288</v>
      </c>
      <c r="H68" s="70" t="s">
        <v>288</v>
      </c>
      <c r="I68" s="70" t="s">
        <v>288</v>
      </c>
      <c r="J68" s="70" t="s">
        <v>288</v>
      </c>
      <c r="K68" s="70" t="s">
        <v>288</v>
      </c>
      <c r="L68" s="70" t="s">
        <v>288</v>
      </c>
      <c r="M68" s="70" t="s">
        <v>288</v>
      </c>
      <c r="N68" s="70" t="s">
        <v>288</v>
      </c>
    </row>
    <row r="69" spans="1:14" x14ac:dyDescent="0.25">
      <c r="A69" s="83">
        <v>61</v>
      </c>
      <c r="B69" s="71" t="s">
        <v>342</v>
      </c>
      <c r="C69" s="70" t="s">
        <v>288</v>
      </c>
      <c r="D69" s="70" t="s">
        <v>288</v>
      </c>
      <c r="E69" s="70" t="s">
        <v>288</v>
      </c>
      <c r="F69" s="70" t="s">
        <v>288</v>
      </c>
      <c r="G69" s="70" t="s">
        <v>288</v>
      </c>
      <c r="H69" s="70" t="s">
        <v>288</v>
      </c>
      <c r="I69" s="70" t="s">
        <v>288</v>
      </c>
      <c r="J69" s="70" t="s">
        <v>288</v>
      </c>
      <c r="K69" s="70" t="s">
        <v>288</v>
      </c>
      <c r="L69" s="70" t="s">
        <v>288</v>
      </c>
      <c r="M69" s="70" t="s">
        <v>288</v>
      </c>
      <c r="N69" s="70" t="s">
        <v>288</v>
      </c>
    </row>
    <row r="70" spans="1:14" x14ac:dyDescent="0.25">
      <c r="A70" s="83">
        <v>62</v>
      </c>
      <c r="B70" s="71" t="s">
        <v>343</v>
      </c>
      <c r="C70" s="70" t="s">
        <v>288</v>
      </c>
      <c r="D70" s="70" t="s">
        <v>288</v>
      </c>
      <c r="E70" s="70" t="s">
        <v>288</v>
      </c>
      <c r="F70" s="70" t="s">
        <v>288</v>
      </c>
      <c r="G70" s="70" t="s">
        <v>288</v>
      </c>
      <c r="H70" s="70" t="s">
        <v>288</v>
      </c>
      <c r="I70" s="70" t="s">
        <v>288</v>
      </c>
      <c r="J70" s="70" t="s">
        <v>288</v>
      </c>
      <c r="K70" s="70" t="s">
        <v>288</v>
      </c>
      <c r="L70" s="70" t="s">
        <v>288</v>
      </c>
      <c r="M70" s="70" t="s">
        <v>288</v>
      </c>
      <c r="N70" s="70" t="s">
        <v>288</v>
      </c>
    </row>
    <row r="71" spans="1:14" x14ac:dyDescent="0.25">
      <c r="A71" s="83">
        <v>63</v>
      </c>
      <c r="B71" s="71" t="s">
        <v>344</v>
      </c>
      <c r="C71" s="70" t="s">
        <v>288</v>
      </c>
      <c r="D71" s="70" t="s">
        <v>288</v>
      </c>
      <c r="E71" s="70" t="s">
        <v>288</v>
      </c>
      <c r="F71" s="70" t="s">
        <v>288</v>
      </c>
      <c r="G71" s="70" t="s">
        <v>288</v>
      </c>
      <c r="H71" s="70" t="s">
        <v>288</v>
      </c>
      <c r="I71" s="70" t="s">
        <v>288</v>
      </c>
      <c r="J71" s="70" t="s">
        <v>288</v>
      </c>
      <c r="K71" s="70" t="s">
        <v>288</v>
      </c>
      <c r="L71" s="70" t="s">
        <v>288</v>
      </c>
      <c r="M71" s="70" t="s">
        <v>288</v>
      </c>
      <c r="N71" s="70" t="s">
        <v>288</v>
      </c>
    </row>
    <row r="72" spans="1:14" x14ac:dyDescent="0.25">
      <c r="A72" s="83">
        <v>64</v>
      </c>
      <c r="B72" s="71" t="s">
        <v>345</v>
      </c>
      <c r="C72" s="70" t="s">
        <v>288</v>
      </c>
      <c r="D72" s="70" t="s">
        <v>288</v>
      </c>
      <c r="E72" s="70" t="s">
        <v>288</v>
      </c>
      <c r="F72" s="70" t="s">
        <v>288</v>
      </c>
      <c r="G72" s="70" t="s">
        <v>288</v>
      </c>
      <c r="H72" s="70" t="s">
        <v>288</v>
      </c>
      <c r="I72" s="70" t="s">
        <v>288</v>
      </c>
      <c r="J72" s="70" t="s">
        <v>288</v>
      </c>
      <c r="K72" s="70" t="s">
        <v>288</v>
      </c>
      <c r="L72" s="70" t="s">
        <v>288</v>
      </c>
      <c r="M72" s="70" t="s">
        <v>288</v>
      </c>
      <c r="N72" s="70" t="s">
        <v>288</v>
      </c>
    </row>
    <row r="73" spans="1:14" x14ac:dyDescent="0.25">
      <c r="A73" s="83">
        <v>65</v>
      </c>
      <c r="B73" s="71" t="s">
        <v>346</v>
      </c>
      <c r="C73" s="70" t="s">
        <v>288</v>
      </c>
      <c r="D73" s="70" t="s">
        <v>288</v>
      </c>
      <c r="E73" s="70" t="s">
        <v>288</v>
      </c>
      <c r="F73" s="70" t="s">
        <v>288</v>
      </c>
      <c r="G73" s="70" t="s">
        <v>288</v>
      </c>
      <c r="H73" s="70" t="s">
        <v>288</v>
      </c>
      <c r="I73" s="70" t="s">
        <v>288</v>
      </c>
      <c r="J73" s="70" t="s">
        <v>288</v>
      </c>
      <c r="K73" s="70" t="s">
        <v>288</v>
      </c>
      <c r="L73" s="70" t="s">
        <v>288</v>
      </c>
      <c r="M73" s="70" t="s">
        <v>288</v>
      </c>
      <c r="N73" s="70" t="s">
        <v>288</v>
      </c>
    </row>
    <row r="74" spans="1:14" x14ac:dyDescent="0.25">
      <c r="A74" s="83">
        <v>66</v>
      </c>
      <c r="B74" s="71" t="s">
        <v>347</v>
      </c>
      <c r="C74" s="70" t="s">
        <v>288</v>
      </c>
      <c r="D74" s="70" t="s">
        <v>288</v>
      </c>
      <c r="E74" s="70" t="s">
        <v>288</v>
      </c>
      <c r="F74" s="70" t="s">
        <v>288</v>
      </c>
      <c r="G74" s="70" t="s">
        <v>288</v>
      </c>
      <c r="H74" s="70" t="s">
        <v>288</v>
      </c>
      <c r="I74" s="70" t="s">
        <v>288</v>
      </c>
      <c r="J74" s="70" t="s">
        <v>288</v>
      </c>
      <c r="K74" s="70" t="s">
        <v>288</v>
      </c>
      <c r="L74" s="70" t="s">
        <v>288</v>
      </c>
      <c r="M74" s="70" t="s">
        <v>288</v>
      </c>
      <c r="N74" s="70" t="s">
        <v>288</v>
      </c>
    </row>
    <row r="75" spans="1:14" x14ac:dyDescent="0.25">
      <c r="A75" s="83">
        <v>67</v>
      </c>
      <c r="B75" s="71" t="s">
        <v>348</v>
      </c>
      <c r="C75" s="70" t="s">
        <v>288</v>
      </c>
      <c r="D75" s="70" t="s">
        <v>288</v>
      </c>
      <c r="E75" s="70" t="s">
        <v>288</v>
      </c>
      <c r="F75" s="70" t="s">
        <v>288</v>
      </c>
      <c r="G75" s="70" t="s">
        <v>288</v>
      </c>
      <c r="H75" s="70" t="s">
        <v>288</v>
      </c>
      <c r="I75" s="70" t="s">
        <v>288</v>
      </c>
      <c r="J75" s="70" t="s">
        <v>288</v>
      </c>
      <c r="K75" s="70" t="s">
        <v>288</v>
      </c>
      <c r="L75" s="70" t="s">
        <v>288</v>
      </c>
      <c r="M75" s="70" t="s">
        <v>288</v>
      </c>
      <c r="N75" s="70" t="s">
        <v>288</v>
      </c>
    </row>
    <row r="76" spans="1:14" x14ac:dyDescent="0.25">
      <c r="A76" s="83">
        <v>68</v>
      </c>
      <c r="B76" s="71" t="s">
        <v>349</v>
      </c>
      <c r="C76" s="70" t="s">
        <v>288</v>
      </c>
      <c r="D76" s="70" t="s">
        <v>288</v>
      </c>
      <c r="E76" s="70" t="s">
        <v>288</v>
      </c>
      <c r="F76" s="70" t="s">
        <v>288</v>
      </c>
      <c r="G76" s="70" t="s">
        <v>288</v>
      </c>
      <c r="H76" s="70" t="s">
        <v>288</v>
      </c>
      <c r="I76" s="70" t="s">
        <v>288</v>
      </c>
      <c r="J76" s="70" t="s">
        <v>288</v>
      </c>
      <c r="K76" s="70" t="s">
        <v>288</v>
      </c>
      <c r="L76" s="70" t="s">
        <v>288</v>
      </c>
      <c r="M76" s="70" t="s">
        <v>288</v>
      </c>
      <c r="N76" s="70" t="s">
        <v>288</v>
      </c>
    </row>
    <row r="77" spans="1:14" x14ac:dyDescent="0.25">
      <c r="A77" s="83">
        <v>69</v>
      </c>
      <c r="B77" s="71" t="s">
        <v>350</v>
      </c>
      <c r="C77" s="70" t="s">
        <v>288</v>
      </c>
      <c r="D77" s="70" t="s">
        <v>288</v>
      </c>
      <c r="E77" s="70" t="s">
        <v>288</v>
      </c>
      <c r="F77" s="70" t="s">
        <v>288</v>
      </c>
      <c r="G77" s="70" t="s">
        <v>288</v>
      </c>
      <c r="H77" s="70" t="s">
        <v>288</v>
      </c>
      <c r="I77" s="70" t="s">
        <v>288</v>
      </c>
      <c r="J77" s="70" t="s">
        <v>288</v>
      </c>
      <c r="K77" s="70" t="s">
        <v>288</v>
      </c>
      <c r="L77" s="70" t="s">
        <v>288</v>
      </c>
      <c r="M77" s="70" t="s">
        <v>288</v>
      </c>
      <c r="N77" s="70" t="s">
        <v>288</v>
      </c>
    </row>
    <row r="78" spans="1:14" s="67" customFormat="1" x14ac:dyDescent="0.25">
      <c r="A78" s="83">
        <v>70</v>
      </c>
      <c r="B78" s="39" t="s">
        <v>351</v>
      </c>
      <c r="C78" s="73" t="s">
        <v>288</v>
      </c>
      <c r="D78" s="73" t="s">
        <v>288</v>
      </c>
      <c r="E78" s="73" t="s">
        <v>288</v>
      </c>
      <c r="F78" s="73" t="s">
        <v>288</v>
      </c>
      <c r="G78" s="73" t="s">
        <v>288</v>
      </c>
      <c r="H78" s="73" t="s">
        <v>288</v>
      </c>
      <c r="I78" s="73" t="s">
        <v>288</v>
      </c>
      <c r="J78" s="73" t="s">
        <v>288</v>
      </c>
      <c r="K78" s="73" t="s">
        <v>288</v>
      </c>
      <c r="L78" s="73" t="s">
        <v>288</v>
      </c>
      <c r="M78" s="73" t="s">
        <v>288</v>
      </c>
      <c r="N78" s="73" t="s">
        <v>288</v>
      </c>
    </row>
    <row r="79" spans="1:14" s="67" customFormat="1" x14ac:dyDescent="0.25">
      <c r="A79" s="83">
        <v>71</v>
      </c>
      <c r="B79" s="39" t="s">
        <v>352</v>
      </c>
      <c r="C79" s="73" t="s">
        <v>288</v>
      </c>
      <c r="D79" s="73" t="s">
        <v>288</v>
      </c>
      <c r="E79" s="73" t="s">
        <v>288</v>
      </c>
      <c r="F79" s="73" t="s">
        <v>288</v>
      </c>
      <c r="G79" s="73" t="s">
        <v>288</v>
      </c>
      <c r="H79" s="73" t="s">
        <v>288</v>
      </c>
      <c r="I79" s="73" t="s">
        <v>288</v>
      </c>
      <c r="J79" s="73" t="s">
        <v>288</v>
      </c>
      <c r="K79" s="73" t="s">
        <v>288</v>
      </c>
      <c r="L79" s="73" t="s">
        <v>288</v>
      </c>
      <c r="M79" s="73" t="s">
        <v>288</v>
      </c>
      <c r="N79" s="73" t="s">
        <v>288</v>
      </c>
    </row>
    <row r="80" spans="1:14" x14ac:dyDescent="0.25">
      <c r="A80" s="83">
        <v>72</v>
      </c>
      <c r="B80" s="71" t="s">
        <v>403</v>
      </c>
      <c r="C80" s="70" t="s">
        <v>288</v>
      </c>
      <c r="D80" s="70" t="s">
        <v>288</v>
      </c>
      <c r="E80" s="70" t="s">
        <v>288</v>
      </c>
      <c r="F80" s="70" t="s">
        <v>288</v>
      </c>
      <c r="G80" s="70" t="s">
        <v>288</v>
      </c>
      <c r="H80" s="70" t="s">
        <v>288</v>
      </c>
      <c r="I80" s="70" t="s">
        <v>288</v>
      </c>
      <c r="J80" s="70" t="s">
        <v>288</v>
      </c>
      <c r="K80" s="70" t="s">
        <v>288</v>
      </c>
      <c r="L80" s="70" t="s">
        <v>288</v>
      </c>
      <c r="M80" s="70" t="s">
        <v>288</v>
      </c>
      <c r="N80" s="70" t="s">
        <v>288</v>
      </c>
    </row>
    <row r="81" spans="1:14" x14ac:dyDescent="0.25">
      <c r="A81" s="83">
        <v>73</v>
      </c>
      <c r="B81" s="71" t="s">
        <v>404</v>
      </c>
      <c r="C81" s="70" t="s">
        <v>288</v>
      </c>
      <c r="D81" s="70" t="s">
        <v>288</v>
      </c>
      <c r="E81" s="70" t="s">
        <v>288</v>
      </c>
      <c r="F81" s="70" t="s">
        <v>288</v>
      </c>
      <c r="G81" s="70" t="s">
        <v>288</v>
      </c>
      <c r="H81" s="70" t="s">
        <v>288</v>
      </c>
      <c r="I81" s="70" t="s">
        <v>288</v>
      </c>
      <c r="J81" s="70" t="s">
        <v>288</v>
      </c>
      <c r="K81" s="70" t="s">
        <v>288</v>
      </c>
      <c r="L81" s="70" t="s">
        <v>288</v>
      </c>
      <c r="M81" s="70" t="s">
        <v>288</v>
      </c>
      <c r="N81" s="70" t="s">
        <v>288</v>
      </c>
    </row>
    <row r="82" spans="1:14" x14ac:dyDescent="0.25">
      <c r="A82" s="83">
        <v>74</v>
      </c>
      <c r="B82" s="71" t="s">
        <v>353</v>
      </c>
      <c r="C82" s="70" t="s">
        <v>288</v>
      </c>
      <c r="D82" s="70" t="s">
        <v>288</v>
      </c>
      <c r="E82" s="70" t="s">
        <v>288</v>
      </c>
      <c r="F82" s="70" t="s">
        <v>288</v>
      </c>
      <c r="G82" s="70" t="s">
        <v>288</v>
      </c>
      <c r="H82" s="70" t="s">
        <v>288</v>
      </c>
      <c r="I82" s="70" t="s">
        <v>288</v>
      </c>
      <c r="J82" s="70" t="s">
        <v>288</v>
      </c>
      <c r="K82" s="70" t="s">
        <v>288</v>
      </c>
      <c r="L82" s="70" t="s">
        <v>288</v>
      </c>
      <c r="M82" s="70" t="s">
        <v>288</v>
      </c>
      <c r="N82" s="70" t="s">
        <v>288</v>
      </c>
    </row>
    <row r="83" spans="1:14" x14ac:dyDescent="0.25">
      <c r="A83" s="83">
        <v>75</v>
      </c>
      <c r="B83" s="71" t="s">
        <v>354</v>
      </c>
      <c r="C83" s="70" t="s">
        <v>288</v>
      </c>
      <c r="D83" s="70" t="s">
        <v>288</v>
      </c>
      <c r="E83" s="70" t="s">
        <v>288</v>
      </c>
      <c r="F83" s="70" t="s">
        <v>288</v>
      </c>
      <c r="G83" s="70" t="s">
        <v>288</v>
      </c>
      <c r="H83" s="70" t="s">
        <v>288</v>
      </c>
      <c r="I83" s="70" t="s">
        <v>288</v>
      </c>
      <c r="J83" s="70" t="s">
        <v>288</v>
      </c>
      <c r="K83" s="70" t="s">
        <v>288</v>
      </c>
      <c r="L83" s="70" t="s">
        <v>288</v>
      </c>
      <c r="M83" s="70" t="s">
        <v>288</v>
      </c>
      <c r="N83" s="70" t="s">
        <v>288</v>
      </c>
    </row>
    <row r="84" spans="1:14" s="67" customFormat="1" x14ac:dyDescent="0.25">
      <c r="A84" s="83">
        <v>76</v>
      </c>
      <c r="B84" s="39" t="s">
        <v>355</v>
      </c>
      <c r="C84" s="73" t="s">
        <v>288</v>
      </c>
      <c r="D84" s="73" t="s">
        <v>288</v>
      </c>
      <c r="E84" s="73" t="s">
        <v>288</v>
      </c>
      <c r="F84" s="73" t="s">
        <v>288</v>
      </c>
      <c r="G84" s="73" t="s">
        <v>288</v>
      </c>
      <c r="H84" s="73" t="s">
        <v>288</v>
      </c>
      <c r="I84" s="73" t="s">
        <v>288</v>
      </c>
      <c r="J84" s="73" t="s">
        <v>288</v>
      </c>
      <c r="K84" s="73" t="s">
        <v>288</v>
      </c>
      <c r="L84" s="73" t="s">
        <v>288</v>
      </c>
      <c r="M84" s="73" t="s">
        <v>288</v>
      </c>
      <c r="N84" s="73" t="s">
        <v>288</v>
      </c>
    </row>
    <row r="85" spans="1:14" s="67" customFormat="1" x14ac:dyDescent="0.25">
      <c r="A85" s="83">
        <v>77</v>
      </c>
      <c r="B85" s="74" t="s">
        <v>356</v>
      </c>
      <c r="C85" s="73" t="s">
        <v>288</v>
      </c>
      <c r="D85" s="73" t="s">
        <v>288</v>
      </c>
      <c r="E85" s="73" t="s">
        <v>288</v>
      </c>
      <c r="F85" s="73" t="s">
        <v>288</v>
      </c>
      <c r="G85" s="73" t="s">
        <v>288</v>
      </c>
      <c r="H85" s="73" t="s">
        <v>288</v>
      </c>
      <c r="I85" s="73" t="s">
        <v>288</v>
      </c>
      <c r="J85" s="73" t="s">
        <v>288</v>
      </c>
      <c r="K85" s="73" t="s">
        <v>288</v>
      </c>
      <c r="L85" s="73" t="s">
        <v>288</v>
      </c>
      <c r="M85" s="73" t="s">
        <v>288</v>
      </c>
      <c r="N85" s="73" t="s">
        <v>288</v>
      </c>
    </row>
    <row r="86" spans="1:14" x14ac:dyDescent="0.25">
      <c r="A86" s="83">
        <v>78</v>
      </c>
      <c r="B86" s="71" t="s">
        <v>357</v>
      </c>
      <c r="C86" s="70" t="s">
        <v>288</v>
      </c>
      <c r="D86" s="70" t="s">
        <v>288</v>
      </c>
      <c r="E86" s="70" t="s">
        <v>288</v>
      </c>
      <c r="F86" s="70" t="s">
        <v>288</v>
      </c>
      <c r="G86" s="70" t="s">
        <v>288</v>
      </c>
      <c r="H86" s="70" t="s">
        <v>288</v>
      </c>
      <c r="I86" s="70" t="s">
        <v>288</v>
      </c>
      <c r="J86" s="70" t="s">
        <v>288</v>
      </c>
      <c r="K86" s="70" t="s">
        <v>288</v>
      </c>
      <c r="L86" s="70" t="s">
        <v>288</v>
      </c>
      <c r="M86" s="70" t="s">
        <v>288</v>
      </c>
      <c r="N86" s="70" t="s">
        <v>288</v>
      </c>
    </row>
    <row r="87" spans="1:14" x14ac:dyDescent="0.25">
      <c r="A87" s="83">
        <v>79</v>
      </c>
      <c r="B87" s="71" t="s">
        <v>358</v>
      </c>
      <c r="C87" s="80"/>
      <c r="D87" s="80"/>
      <c r="E87" s="80"/>
      <c r="F87" s="80" t="s">
        <v>288</v>
      </c>
      <c r="G87" s="80"/>
      <c r="H87" s="80"/>
      <c r="I87" s="80"/>
      <c r="J87" s="80"/>
      <c r="K87" s="80"/>
      <c r="L87" s="80"/>
      <c r="M87" s="80"/>
      <c r="N87" s="80"/>
    </row>
    <row r="88" spans="1:14" x14ac:dyDescent="0.25">
      <c r="A88" s="83">
        <v>80</v>
      </c>
      <c r="B88" s="71" t="s">
        <v>359</v>
      </c>
      <c r="C88" s="80"/>
      <c r="D88" s="80" t="s">
        <v>288</v>
      </c>
      <c r="E88" s="80"/>
      <c r="F88" s="80"/>
      <c r="G88" s="80" t="s">
        <v>288</v>
      </c>
      <c r="H88" s="80"/>
      <c r="I88" s="80"/>
      <c r="J88" s="80" t="s">
        <v>288</v>
      </c>
      <c r="K88" s="80"/>
      <c r="L88" s="80"/>
      <c r="M88" s="80" t="s">
        <v>288</v>
      </c>
      <c r="N88" s="80"/>
    </row>
    <row r="89" spans="1:14" x14ac:dyDescent="0.25">
      <c r="A89" s="83">
        <v>81</v>
      </c>
      <c r="B89" s="71" t="s">
        <v>360</v>
      </c>
      <c r="C89" s="136" t="s">
        <v>399</v>
      </c>
      <c r="D89" s="136"/>
      <c r="E89" s="136"/>
      <c r="F89" s="136"/>
      <c r="G89" s="136"/>
      <c r="H89" s="136"/>
      <c r="I89" s="136"/>
      <c r="J89" s="136"/>
      <c r="K89" s="136"/>
      <c r="L89" s="136"/>
      <c r="M89" s="136"/>
      <c r="N89" s="136"/>
    </row>
    <row r="90" spans="1:14" x14ac:dyDescent="0.25">
      <c r="A90" s="83">
        <v>82</v>
      </c>
      <c r="B90" s="71" t="s">
        <v>361</v>
      </c>
      <c r="C90" s="136" t="s">
        <v>400</v>
      </c>
      <c r="D90" s="136"/>
      <c r="E90" s="136"/>
      <c r="F90" s="136"/>
      <c r="G90" s="136"/>
      <c r="H90" s="136"/>
      <c r="I90" s="136"/>
      <c r="J90" s="136"/>
      <c r="K90" s="136"/>
      <c r="L90" s="136"/>
      <c r="M90" s="136"/>
      <c r="N90" s="136"/>
    </row>
    <row r="91" spans="1:14" x14ac:dyDescent="0.25">
      <c r="A91" s="83">
        <v>83</v>
      </c>
      <c r="B91" s="71" t="s">
        <v>362</v>
      </c>
      <c r="C91" s="136" t="s">
        <v>401</v>
      </c>
      <c r="D91" s="136"/>
      <c r="E91" s="136"/>
      <c r="F91" s="136"/>
      <c r="G91" s="136"/>
      <c r="H91" s="136"/>
      <c r="I91" s="136"/>
      <c r="J91" s="136"/>
      <c r="K91" s="136"/>
      <c r="L91" s="136"/>
      <c r="M91" s="136"/>
      <c r="N91" s="136"/>
    </row>
    <row r="92" spans="1:14" x14ac:dyDescent="0.25">
      <c r="A92" s="83">
        <v>84</v>
      </c>
      <c r="B92" s="71" t="s">
        <v>363</v>
      </c>
      <c r="C92" s="136" t="s">
        <v>401</v>
      </c>
      <c r="D92" s="136"/>
      <c r="E92" s="136"/>
      <c r="F92" s="136"/>
      <c r="G92" s="136"/>
      <c r="H92" s="136"/>
      <c r="I92" s="136"/>
      <c r="J92" s="136"/>
      <c r="K92" s="136"/>
      <c r="L92" s="136"/>
      <c r="M92" s="136"/>
      <c r="N92" s="136"/>
    </row>
    <row r="93" spans="1:14" x14ac:dyDescent="0.25">
      <c r="A93" s="83">
        <v>85</v>
      </c>
      <c r="B93" s="71" t="s">
        <v>364</v>
      </c>
      <c r="C93" s="70" t="s">
        <v>288</v>
      </c>
      <c r="D93" s="70" t="s">
        <v>288</v>
      </c>
      <c r="E93" s="70" t="s">
        <v>288</v>
      </c>
      <c r="F93" s="70" t="s">
        <v>288</v>
      </c>
      <c r="G93" s="70" t="s">
        <v>288</v>
      </c>
      <c r="H93" s="70" t="s">
        <v>288</v>
      </c>
      <c r="I93" s="70" t="s">
        <v>288</v>
      </c>
      <c r="J93" s="70" t="s">
        <v>288</v>
      </c>
      <c r="K93" s="70" t="s">
        <v>288</v>
      </c>
      <c r="L93" s="70" t="s">
        <v>288</v>
      </c>
      <c r="M93" s="70" t="s">
        <v>288</v>
      </c>
      <c r="N93" s="70" t="s">
        <v>288</v>
      </c>
    </row>
    <row r="94" spans="1:14" x14ac:dyDescent="0.25">
      <c r="A94" s="83">
        <v>86</v>
      </c>
      <c r="B94" s="71" t="s">
        <v>365</v>
      </c>
      <c r="C94" s="70" t="s">
        <v>288</v>
      </c>
      <c r="D94" s="70" t="s">
        <v>288</v>
      </c>
      <c r="E94" s="70" t="s">
        <v>288</v>
      </c>
      <c r="F94" s="70" t="s">
        <v>288</v>
      </c>
      <c r="G94" s="70" t="s">
        <v>288</v>
      </c>
      <c r="H94" s="70" t="s">
        <v>288</v>
      </c>
      <c r="I94" s="70" t="s">
        <v>288</v>
      </c>
      <c r="J94" s="70" t="s">
        <v>288</v>
      </c>
      <c r="K94" s="70" t="s">
        <v>288</v>
      </c>
      <c r="L94" s="70" t="s">
        <v>288</v>
      </c>
      <c r="M94" s="70" t="s">
        <v>288</v>
      </c>
      <c r="N94" s="70" t="s">
        <v>288</v>
      </c>
    </row>
    <row r="95" spans="1:14" s="67" customFormat="1" ht="16.5" customHeight="1" x14ac:dyDescent="0.25">
      <c r="A95" s="83">
        <v>87</v>
      </c>
      <c r="B95" s="39" t="s">
        <v>366</v>
      </c>
      <c r="C95" s="79"/>
      <c r="D95" s="79" t="s">
        <v>288</v>
      </c>
      <c r="E95" s="79"/>
      <c r="F95" s="79"/>
      <c r="G95" s="79" t="s">
        <v>288</v>
      </c>
      <c r="H95" s="79"/>
      <c r="I95" s="79"/>
      <c r="J95" s="79" t="s">
        <v>288</v>
      </c>
      <c r="K95" s="79"/>
      <c r="L95" s="79"/>
      <c r="M95" s="79" t="s">
        <v>288</v>
      </c>
      <c r="N95" s="79"/>
    </row>
    <row r="96" spans="1:14" x14ac:dyDescent="0.25">
      <c r="A96" s="83">
        <v>88</v>
      </c>
      <c r="B96" s="71" t="s">
        <v>367</v>
      </c>
      <c r="C96" s="70" t="s">
        <v>288</v>
      </c>
      <c r="D96" s="70" t="s">
        <v>288</v>
      </c>
      <c r="E96" s="70" t="s">
        <v>288</v>
      </c>
      <c r="F96" s="70" t="s">
        <v>288</v>
      </c>
      <c r="G96" s="70" t="s">
        <v>288</v>
      </c>
      <c r="H96" s="70" t="s">
        <v>288</v>
      </c>
      <c r="I96" s="70" t="s">
        <v>288</v>
      </c>
      <c r="J96" s="70" t="s">
        <v>288</v>
      </c>
      <c r="K96" s="70" t="s">
        <v>288</v>
      </c>
      <c r="L96" s="70" t="s">
        <v>288</v>
      </c>
      <c r="M96" s="70" t="s">
        <v>288</v>
      </c>
      <c r="N96" s="70" t="s">
        <v>288</v>
      </c>
    </row>
    <row r="97" spans="1:16" x14ac:dyDescent="0.25">
      <c r="A97" s="83">
        <v>89</v>
      </c>
      <c r="B97" s="71" t="s">
        <v>368</v>
      </c>
      <c r="C97" s="70" t="s">
        <v>288</v>
      </c>
      <c r="D97" s="70" t="s">
        <v>288</v>
      </c>
      <c r="E97" s="70" t="s">
        <v>288</v>
      </c>
      <c r="F97" s="70" t="s">
        <v>288</v>
      </c>
      <c r="G97" s="70" t="s">
        <v>288</v>
      </c>
      <c r="H97" s="70" t="s">
        <v>288</v>
      </c>
      <c r="I97" s="70" t="s">
        <v>288</v>
      </c>
      <c r="J97" s="70" t="s">
        <v>288</v>
      </c>
      <c r="K97" s="70" t="s">
        <v>288</v>
      </c>
      <c r="L97" s="70" t="s">
        <v>288</v>
      </c>
      <c r="M97" s="70" t="s">
        <v>288</v>
      </c>
      <c r="N97" s="70" t="s">
        <v>288</v>
      </c>
    </row>
    <row r="98" spans="1:16" x14ac:dyDescent="0.25">
      <c r="A98" s="83">
        <v>90</v>
      </c>
      <c r="B98" s="71" t="s">
        <v>369</v>
      </c>
      <c r="C98" s="70" t="s">
        <v>288</v>
      </c>
      <c r="D98" s="70" t="s">
        <v>288</v>
      </c>
      <c r="E98" s="70" t="s">
        <v>288</v>
      </c>
      <c r="F98" s="70" t="s">
        <v>288</v>
      </c>
      <c r="G98" s="70" t="s">
        <v>288</v>
      </c>
      <c r="H98" s="70" t="s">
        <v>288</v>
      </c>
      <c r="I98" s="70" t="s">
        <v>288</v>
      </c>
      <c r="J98" s="70" t="s">
        <v>288</v>
      </c>
      <c r="K98" s="70" t="s">
        <v>288</v>
      </c>
      <c r="L98" s="70" t="s">
        <v>288</v>
      </c>
      <c r="M98" s="70" t="s">
        <v>288</v>
      </c>
      <c r="N98" s="70" t="s">
        <v>288</v>
      </c>
    </row>
    <row r="99" spans="1:16" x14ac:dyDescent="0.25">
      <c r="A99" s="83">
        <v>91</v>
      </c>
      <c r="B99" s="71" t="s">
        <v>370</v>
      </c>
      <c r="C99" s="70" t="s">
        <v>288</v>
      </c>
      <c r="D99" s="70" t="s">
        <v>288</v>
      </c>
      <c r="E99" s="70" t="s">
        <v>288</v>
      </c>
      <c r="F99" s="70" t="s">
        <v>288</v>
      </c>
      <c r="G99" s="70" t="s">
        <v>288</v>
      </c>
      <c r="H99" s="70" t="s">
        <v>288</v>
      </c>
      <c r="I99" s="70" t="s">
        <v>288</v>
      </c>
      <c r="J99" s="70" t="s">
        <v>288</v>
      </c>
      <c r="K99" s="70" t="s">
        <v>288</v>
      </c>
      <c r="L99" s="70" t="s">
        <v>288</v>
      </c>
      <c r="M99" s="70" t="s">
        <v>288</v>
      </c>
      <c r="N99" s="70" t="s">
        <v>288</v>
      </c>
    </row>
    <row r="100" spans="1:16" x14ac:dyDescent="0.25">
      <c r="A100" s="83">
        <v>92</v>
      </c>
      <c r="B100" s="71" t="s">
        <v>371</v>
      </c>
      <c r="C100" s="70" t="s">
        <v>288</v>
      </c>
      <c r="D100" s="70" t="s">
        <v>288</v>
      </c>
      <c r="E100" s="70" t="s">
        <v>288</v>
      </c>
      <c r="F100" s="70" t="s">
        <v>288</v>
      </c>
      <c r="G100" s="70" t="s">
        <v>288</v>
      </c>
      <c r="H100" s="70" t="s">
        <v>288</v>
      </c>
      <c r="I100" s="70" t="s">
        <v>288</v>
      </c>
      <c r="J100" s="70" t="s">
        <v>288</v>
      </c>
      <c r="K100" s="70" t="s">
        <v>288</v>
      </c>
      <c r="L100" s="70" t="s">
        <v>288</v>
      </c>
      <c r="M100" s="70" t="s">
        <v>288</v>
      </c>
      <c r="N100" s="70" t="s">
        <v>288</v>
      </c>
    </row>
    <row r="101" spans="1:16" x14ac:dyDescent="0.25">
      <c r="A101" s="83">
        <v>93</v>
      </c>
      <c r="B101" s="71" t="s">
        <v>372</v>
      </c>
      <c r="C101" s="70" t="s">
        <v>288</v>
      </c>
      <c r="D101" s="70" t="s">
        <v>288</v>
      </c>
      <c r="E101" s="70" t="s">
        <v>288</v>
      </c>
      <c r="F101" s="70" t="s">
        <v>288</v>
      </c>
      <c r="G101" s="70" t="s">
        <v>288</v>
      </c>
      <c r="H101" s="70" t="s">
        <v>288</v>
      </c>
      <c r="I101" s="70" t="s">
        <v>288</v>
      </c>
      <c r="J101" s="70" t="s">
        <v>288</v>
      </c>
      <c r="K101" s="70" t="s">
        <v>288</v>
      </c>
      <c r="L101" s="70" t="s">
        <v>288</v>
      </c>
      <c r="M101" s="70" t="s">
        <v>288</v>
      </c>
      <c r="N101" s="70" t="s">
        <v>288</v>
      </c>
    </row>
    <row r="102" spans="1:16" x14ac:dyDescent="0.25">
      <c r="A102" s="83">
        <v>94</v>
      </c>
      <c r="B102" s="71" t="s">
        <v>373</v>
      </c>
      <c r="C102" s="70" t="s">
        <v>288</v>
      </c>
      <c r="D102" s="70" t="s">
        <v>288</v>
      </c>
      <c r="E102" s="70" t="s">
        <v>288</v>
      </c>
      <c r="F102" s="70" t="s">
        <v>288</v>
      </c>
      <c r="G102" s="70" t="s">
        <v>288</v>
      </c>
      <c r="H102" s="70" t="s">
        <v>288</v>
      </c>
      <c r="I102" s="70" t="s">
        <v>288</v>
      </c>
      <c r="J102" s="70" t="s">
        <v>288</v>
      </c>
      <c r="K102" s="70" t="s">
        <v>288</v>
      </c>
      <c r="L102" s="70" t="s">
        <v>288</v>
      </c>
      <c r="M102" s="70" t="s">
        <v>288</v>
      </c>
      <c r="N102" s="70" t="s">
        <v>288</v>
      </c>
    </row>
    <row r="103" spans="1:16" x14ac:dyDescent="0.25">
      <c r="A103" s="83">
        <v>95</v>
      </c>
      <c r="B103" s="71" t="s">
        <v>374</v>
      </c>
      <c r="C103" s="70" t="s">
        <v>288</v>
      </c>
      <c r="D103" s="70" t="s">
        <v>288</v>
      </c>
      <c r="E103" s="70" t="s">
        <v>288</v>
      </c>
      <c r="F103" s="70" t="s">
        <v>288</v>
      </c>
      <c r="G103" s="70" t="s">
        <v>288</v>
      </c>
      <c r="H103" s="70" t="s">
        <v>288</v>
      </c>
      <c r="I103" s="70" t="s">
        <v>288</v>
      </c>
      <c r="J103" s="70" t="s">
        <v>288</v>
      </c>
      <c r="K103" s="70" t="s">
        <v>288</v>
      </c>
      <c r="L103" s="70" t="s">
        <v>288</v>
      </c>
      <c r="M103" s="70" t="s">
        <v>288</v>
      </c>
      <c r="N103" s="70" t="s">
        <v>288</v>
      </c>
    </row>
    <row r="104" spans="1:16" x14ac:dyDescent="0.25">
      <c r="A104" s="83">
        <v>96</v>
      </c>
      <c r="B104" s="71" t="s">
        <v>402</v>
      </c>
      <c r="C104" s="70" t="s">
        <v>288</v>
      </c>
      <c r="D104" s="70" t="s">
        <v>288</v>
      </c>
      <c r="E104" s="70" t="s">
        <v>288</v>
      </c>
      <c r="F104" s="70" t="s">
        <v>288</v>
      </c>
      <c r="G104" s="70" t="s">
        <v>288</v>
      </c>
      <c r="H104" s="70" t="s">
        <v>288</v>
      </c>
      <c r="I104" s="70" t="s">
        <v>288</v>
      </c>
      <c r="J104" s="70" t="s">
        <v>288</v>
      </c>
      <c r="K104" s="70" t="s">
        <v>288</v>
      </c>
      <c r="L104" s="70" t="s">
        <v>288</v>
      </c>
      <c r="M104" s="70" t="s">
        <v>288</v>
      </c>
      <c r="N104" s="70" t="s">
        <v>288</v>
      </c>
    </row>
    <row r="105" spans="1:16" x14ac:dyDescent="0.25">
      <c r="A105" s="83">
        <v>97</v>
      </c>
      <c r="B105" s="71" t="s">
        <v>375</v>
      </c>
      <c r="C105" s="70" t="s">
        <v>288</v>
      </c>
      <c r="D105" s="70" t="s">
        <v>288</v>
      </c>
      <c r="E105" s="70" t="s">
        <v>288</v>
      </c>
      <c r="F105" s="70" t="s">
        <v>288</v>
      </c>
      <c r="G105" s="70" t="s">
        <v>288</v>
      </c>
      <c r="H105" s="70" t="s">
        <v>288</v>
      </c>
      <c r="I105" s="70" t="s">
        <v>288</v>
      </c>
      <c r="J105" s="70" t="s">
        <v>288</v>
      </c>
      <c r="K105" s="70" t="s">
        <v>288</v>
      </c>
      <c r="L105" s="70" t="s">
        <v>288</v>
      </c>
      <c r="M105" s="70" t="s">
        <v>288</v>
      </c>
      <c r="N105" s="70" t="s">
        <v>288</v>
      </c>
    </row>
    <row r="106" spans="1:16" x14ac:dyDescent="0.25">
      <c r="A106" s="83">
        <v>98</v>
      </c>
      <c r="B106" s="71" t="s">
        <v>376</v>
      </c>
      <c r="C106" s="70" t="s">
        <v>288</v>
      </c>
      <c r="D106" s="70" t="s">
        <v>288</v>
      </c>
      <c r="E106" s="70" t="s">
        <v>288</v>
      </c>
      <c r="F106" s="70" t="s">
        <v>288</v>
      </c>
      <c r="G106" s="70" t="s">
        <v>288</v>
      </c>
      <c r="H106" s="70" t="s">
        <v>288</v>
      </c>
      <c r="I106" s="70" t="s">
        <v>288</v>
      </c>
      <c r="J106" s="70" t="s">
        <v>288</v>
      </c>
      <c r="K106" s="70" t="s">
        <v>288</v>
      </c>
      <c r="L106" s="70" t="s">
        <v>288</v>
      </c>
      <c r="M106" s="70" t="s">
        <v>288</v>
      </c>
      <c r="N106" s="70" t="s">
        <v>288</v>
      </c>
    </row>
    <row r="107" spans="1:16" x14ac:dyDescent="0.25">
      <c r="A107" s="83">
        <v>99</v>
      </c>
      <c r="B107" s="71" t="s">
        <v>377</v>
      </c>
      <c r="C107" s="70" t="s">
        <v>288</v>
      </c>
      <c r="D107" s="70" t="s">
        <v>288</v>
      </c>
      <c r="E107" s="70" t="s">
        <v>288</v>
      </c>
      <c r="F107" s="70" t="s">
        <v>288</v>
      </c>
      <c r="G107" s="70" t="s">
        <v>288</v>
      </c>
      <c r="H107" s="70" t="s">
        <v>288</v>
      </c>
      <c r="I107" s="70" t="s">
        <v>288</v>
      </c>
      <c r="J107" s="70" t="s">
        <v>288</v>
      </c>
      <c r="K107" s="70" t="s">
        <v>288</v>
      </c>
      <c r="L107" s="70" t="s">
        <v>288</v>
      </c>
      <c r="M107" s="70" t="s">
        <v>288</v>
      </c>
      <c r="N107" s="70" t="s">
        <v>288</v>
      </c>
    </row>
    <row r="108" spans="1:16" ht="33" customHeight="1" x14ac:dyDescent="0.25">
      <c r="A108" s="83">
        <v>100</v>
      </c>
      <c r="B108" s="71" t="s">
        <v>393</v>
      </c>
      <c r="C108" s="70" t="s">
        <v>288</v>
      </c>
      <c r="D108" s="70" t="s">
        <v>288</v>
      </c>
      <c r="E108" s="70" t="s">
        <v>288</v>
      </c>
      <c r="F108" s="70" t="s">
        <v>288</v>
      </c>
      <c r="G108" s="70" t="s">
        <v>288</v>
      </c>
      <c r="H108" s="70" t="s">
        <v>288</v>
      </c>
      <c r="I108" s="70" t="s">
        <v>288</v>
      </c>
      <c r="J108" s="70" t="s">
        <v>288</v>
      </c>
      <c r="K108" s="70" t="s">
        <v>288</v>
      </c>
      <c r="L108" s="70" t="s">
        <v>288</v>
      </c>
      <c r="M108" s="70" t="s">
        <v>288</v>
      </c>
      <c r="N108" s="70" t="s">
        <v>288</v>
      </c>
    </row>
    <row r="111" spans="1:16" ht="15.75" customHeight="1" x14ac:dyDescent="0.25">
      <c r="B111" s="77" t="s">
        <v>21</v>
      </c>
      <c r="C111" s="135" t="s">
        <v>378</v>
      </c>
      <c r="D111" s="135"/>
      <c r="E111" s="135"/>
      <c r="F111" s="135"/>
      <c r="G111" s="135"/>
      <c r="H111" s="135"/>
      <c r="I111" s="135"/>
      <c r="J111" s="135"/>
      <c r="K111" s="135"/>
      <c r="L111" s="135"/>
      <c r="M111" s="135"/>
      <c r="N111" s="135"/>
      <c r="O111" s="75"/>
      <c r="P111" s="75"/>
    </row>
    <row r="113" spans="1:2" x14ac:dyDescent="0.25">
      <c r="A113" s="92"/>
    </row>
    <row r="116" spans="1:2" x14ac:dyDescent="0.25">
      <c r="B116" s="77" t="s">
        <v>266</v>
      </c>
    </row>
  </sheetData>
  <mergeCells count="16">
    <mergeCell ref="C111:N111"/>
    <mergeCell ref="C89:N89"/>
    <mergeCell ref="C90:N90"/>
    <mergeCell ref="C91:N91"/>
    <mergeCell ref="C92:N92"/>
    <mergeCell ref="C21:N21"/>
    <mergeCell ref="C22:N22"/>
    <mergeCell ref="J1:N1"/>
    <mergeCell ref="C2:N2"/>
    <mergeCell ref="C3:N3"/>
    <mergeCell ref="A5:N5"/>
    <mergeCell ref="A6:A8"/>
    <mergeCell ref="B6:B8"/>
    <mergeCell ref="C6:N6"/>
    <mergeCell ref="C7:G7"/>
    <mergeCell ref="H7:N7"/>
  </mergeCells>
  <printOptions horizontalCentered="1"/>
  <pageMargins left="0.45" right="0.2" top="0.5" bottom="0.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4"/>
  <sheetViews>
    <sheetView workbookViewId="0">
      <selection activeCell="Q19" sqref="Q19"/>
    </sheetView>
  </sheetViews>
  <sheetFormatPr defaultColWidth="9.875" defaultRowHeight="15" x14ac:dyDescent="0.25"/>
  <cols>
    <col min="1" max="1" width="6.5" style="9" customWidth="1"/>
    <col min="2" max="2" width="22.375" style="9" customWidth="1"/>
    <col min="3" max="3" width="10.625" style="9" customWidth="1"/>
    <col min="4" max="13" width="4.625" style="9" customWidth="1"/>
    <col min="14" max="14" width="4.75" style="9" customWidth="1"/>
    <col min="15" max="15" width="4.625" style="9" customWidth="1"/>
    <col min="16" max="16" width="30.375" style="9" customWidth="1"/>
    <col min="17" max="16384" width="9.875" style="9"/>
  </cols>
  <sheetData>
    <row r="1" spans="1:17" x14ac:dyDescent="0.25">
      <c r="A1" s="10"/>
      <c r="C1" s="11"/>
      <c r="D1" s="11"/>
      <c r="E1" s="11"/>
      <c r="F1" s="11"/>
      <c r="G1" s="11"/>
      <c r="H1" s="11"/>
      <c r="I1" s="11"/>
      <c r="J1" s="11"/>
      <c r="K1" s="11"/>
      <c r="L1" s="11"/>
      <c r="M1" s="11"/>
      <c r="N1" s="10"/>
      <c r="O1" s="12"/>
      <c r="P1" s="10" t="s">
        <v>23</v>
      </c>
      <c r="Q1" s="12"/>
    </row>
    <row r="2" spans="1:17" x14ac:dyDescent="0.25">
      <c r="A2" s="13" t="s">
        <v>17</v>
      </c>
      <c r="B2" s="13"/>
      <c r="C2" s="14"/>
      <c r="D2" s="14"/>
      <c r="E2" s="14"/>
      <c r="F2" s="14"/>
      <c r="G2" s="14"/>
      <c r="H2" s="14"/>
      <c r="I2" s="14"/>
      <c r="J2" s="14"/>
      <c r="K2" s="14"/>
      <c r="L2" s="14"/>
      <c r="M2" s="137" t="s">
        <v>18</v>
      </c>
      <c r="N2" s="137"/>
      <c r="O2" s="137"/>
      <c r="P2" s="137"/>
    </row>
    <row r="3" spans="1:17" x14ac:dyDescent="0.25">
      <c r="A3" s="137" t="s">
        <v>260</v>
      </c>
      <c r="B3" s="137"/>
      <c r="C3" s="137"/>
      <c r="D3" s="14"/>
      <c r="E3" s="14"/>
      <c r="F3" s="14"/>
      <c r="G3" s="14"/>
      <c r="H3" s="14"/>
      <c r="I3" s="14"/>
      <c r="J3" s="14"/>
      <c r="K3" s="14"/>
      <c r="L3" s="14"/>
      <c r="M3" s="137" t="s">
        <v>19</v>
      </c>
      <c r="N3" s="137"/>
      <c r="O3" s="137"/>
      <c r="P3" s="137"/>
    </row>
    <row r="4" spans="1:17" x14ac:dyDescent="0.25">
      <c r="A4" s="14"/>
      <c r="B4" s="14"/>
      <c r="C4" s="14"/>
      <c r="D4" s="14"/>
      <c r="E4" s="14"/>
      <c r="F4" s="14"/>
      <c r="G4" s="14"/>
      <c r="H4" s="14"/>
      <c r="I4" s="14"/>
      <c r="J4" s="14"/>
      <c r="K4" s="14"/>
      <c r="L4" s="14"/>
      <c r="M4" s="14"/>
      <c r="N4" s="10"/>
      <c r="O4" s="14"/>
    </row>
    <row r="5" spans="1:17" x14ac:dyDescent="0.25">
      <c r="A5" s="14"/>
      <c r="B5" s="14"/>
      <c r="C5" s="14"/>
      <c r="D5" s="14"/>
      <c r="E5" s="14"/>
      <c r="F5" s="14"/>
      <c r="G5" s="14"/>
      <c r="H5" s="14"/>
      <c r="I5" s="14"/>
      <c r="J5" s="14"/>
      <c r="K5" s="14"/>
      <c r="L5" s="14"/>
      <c r="M5" s="14"/>
      <c r="N5" s="10"/>
      <c r="O5" s="14"/>
    </row>
    <row r="6" spans="1:17" x14ac:dyDescent="0.25">
      <c r="A6" s="138" t="s">
        <v>265</v>
      </c>
      <c r="B6" s="138"/>
      <c r="C6" s="138"/>
      <c r="D6" s="138"/>
      <c r="E6" s="138"/>
      <c r="F6" s="138"/>
      <c r="G6" s="138"/>
      <c r="H6" s="138"/>
      <c r="I6" s="138"/>
      <c r="J6" s="138"/>
      <c r="K6" s="138"/>
      <c r="L6" s="138"/>
      <c r="M6" s="138"/>
      <c r="N6" s="138"/>
      <c r="O6" s="138"/>
      <c r="P6" s="138"/>
    </row>
    <row r="7" spans="1:17" x14ac:dyDescent="0.25">
      <c r="A7" s="138" t="s">
        <v>24</v>
      </c>
      <c r="B7" s="138"/>
      <c r="C7" s="138"/>
      <c r="D7" s="138"/>
      <c r="E7" s="138"/>
      <c r="F7" s="138"/>
      <c r="G7" s="138"/>
      <c r="H7" s="138"/>
      <c r="I7" s="138"/>
      <c r="J7" s="138"/>
      <c r="K7" s="138"/>
      <c r="L7" s="138"/>
      <c r="M7" s="138"/>
      <c r="N7" s="138"/>
      <c r="O7" s="138"/>
      <c r="P7" s="138"/>
    </row>
    <row r="8" spans="1:17" x14ac:dyDescent="0.25">
      <c r="A8" s="15"/>
      <c r="B8" s="15"/>
      <c r="C8" s="15"/>
      <c r="D8" s="15"/>
      <c r="E8" s="15"/>
      <c r="F8" s="15"/>
      <c r="G8" s="15"/>
      <c r="H8" s="15"/>
      <c r="I8" s="15"/>
      <c r="J8" s="15"/>
      <c r="K8" s="15"/>
      <c r="L8" s="15"/>
      <c r="M8" s="15"/>
      <c r="N8" s="15"/>
      <c r="O8" s="15"/>
    </row>
    <row r="9" spans="1:17" x14ac:dyDescent="0.25">
      <c r="A9" s="139" t="s">
        <v>3</v>
      </c>
      <c r="B9" s="141" t="s">
        <v>4</v>
      </c>
      <c r="C9" s="142" t="s">
        <v>25</v>
      </c>
      <c r="D9" s="144" t="s">
        <v>26</v>
      </c>
      <c r="E9" s="145"/>
      <c r="F9" s="145"/>
      <c r="G9" s="145"/>
      <c r="H9" s="145"/>
      <c r="I9" s="145"/>
      <c r="J9" s="145"/>
      <c r="K9" s="145"/>
      <c r="L9" s="145"/>
      <c r="M9" s="145"/>
      <c r="N9" s="145"/>
      <c r="O9" s="145"/>
      <c r="P9" s="146" t="s">
        <v>27</v>
      </c>
    </row>
    <row r="10" spans="1:17" x14ac:dyDescent="0.25">
      <c r="A10" s="140"/>
      <c r="B10" s="139"/>
      <c r="C10" s="143"/>
      <c r="D10" s="16">
        <v>8</v>
      </c>
      <c r="E10" s="16">
        <v>9</v>
      </c>
      <c r="F10" s="16">
        <v>10</v>
      </c>
      <c r="G10" s="16">
        <v>11</v>
      </c>
      <c r="H10" s="16">
        <v>12</v>
      </c>
      <c r="I10" s="16">
        <v>1</v>
      </c>
      <c r="J10" s="16">
        <v>2</v>
      </c>
      <c r="K10" s="16">
        <v>3</v>
      </c>
      <c r="L10" s="16">
        <v>4</v>
      </c>
      <c r="M10" s="16">
        <v>5</v>
      </c>
      <c r="N10" s="17">
        <v>6</v>
      </c>
      <c r="O10" s="17">
        <v>7</v>
      </c>
      <c r="P10" s="146"/>
    </row>
    <row r="11" spans="1:17" ht="19.5" customHeight="1" x14ac:dyDescent="0.25">
      <c r="A11" s="18">
        <v>1</v>
      </c>
      <c r="B11" s="31" t="s">
        <v>106</v>
      </c>
      <c r="C11" s="18" t="s">
        <v>261</v>
      </c>
      <c r="D11" s="57">
        <v>101</v>
      </c>
      <c r="E11" s="57">
        <v>101</v>
      </c>
      <c r="F11" s="57">
        <v>101</v>
      </c>
      <c r="G11" s="57">
        <v>101</v>
      </c>
      <c r="H11" s="57">
        <v>101</v>
      </c>
      <c r="I11" s="57">
        <v>101</v>
      </c>
      <c r="J11" s="57">
        <v>101</v>
      </c>
      <c r="K11" s="57">
        <v>101</v>
      </c>
      <c r="L11" s="57">
        <v>100</v>
      </c>
      <c r="M11" s="57">
        <v>101</v>
      </c>
      <c r="N11" s="58">
        <v>101</v>
      </c>
      <c r="O11" s="57">
        <v>101</v>
      </c>
      <c r="P11" s="20" t="s">
        <v>263</v>
      </c>
    </row>
    <row r="12" spans="1:17" x14ac:dyDescent="0.25">
      <c r="A12" s="18">
        <v>2</v>
      </c>
      <c r="B12" s="31" t="s">
        <v>109</v>
      </c>
      <c r="C12" s="18" t="s">
        <v>261</v>
      </c>
      <c r="D12" s="57">
        <v>101</v>
      </c>
      <c r="E12" s="57">
        <v>101</v>
      </c>
      <c r="F12" s="57">
        <v>101</v>
      </c>
      <c r="G12" s="57">
        <v>112</v>
      </c>
      <c r="H12" s="57">
        <v>101</v>
      </c>
      <c r="I12" s="57">
        <v>101</v>
      </c>
      <c r="J12" s="57">
        <v>101</v>
      </c>
      <c r="K12" s="57">
        <v>101</v>
      </c>
      <c r="L12" s="57">
        <v>101</v>
      </c>
      <c r="M12" s="57">
        <v>101</v>
      </c>
      <c r="N12" s="58">
        <v>101</v>
      </c>
      <c r="O12" s="57">
        <v>100.5</v>
      </c>
      <c r="P12" s="20" t="s">
        <v>263</v>
      </c>
    </row>
    <row r="13" spans="1:17" x14ac:dyDescent="0.25">
      <c r="A13" s="18">
        <v>3</v>
      </c>
      <c r="B13" s="31" t="s">
        <v>111</v>
      </c>
      <c r="C13" s="18" t="s">
        <v>261</v>
      </c>
      <c r="D13" s="57">
        <v>101</v>
      </c>
      <c r="E13" s="57">
        <v>101</v>
      </c>
      <c r="F13" s="57">
        <v>101</v>
      </c>
      <c r="G13" s="57">
        <v>101</v>
      </c>
      <c r="H13" s="57">
        <v>101</v>
      </c>
      <c r="I13" s="57">
        <v>101</v>
      </c>
      <c r="J13" s="57">
        <v>101</v>
      </c>
      <c r="K13" s="57">
        <v>101</v>
      </c>
      <c r="L13" s="57">
        <v>101</v>
      </c>
      <c r="M13" s="57">
        <v>101</v>
      </c>
      <c r="N13" s="58">
        <v>101</v>
      </c>
      <c r="O13" s="57">
        <v>101</v>
      </c>
      <c r="P13" s="20" t="s">
        <v>263</v>
      </c>
    </row>
    <row r="14" spans="1:17" x14ac:dyDescent="0.25">
      <c r="A14" s="18">
        <v>4</v>
      </c>
      <c r="B14" s="31" t="s">
        <v>113</v>
      </c>
      <c r="C14" s="18" t="s">
        <v>261</v>
      </c>
      <c r="D14" s="57">
        <v>101</v>
      </c>
      <c r="E14" s="57">
        <v>101</v>
      </c>
      <c r="F14" s="57">
        <v>101</v>
      </c>
      <c r="G14" s="57">
        <v>101</v>
      </c>
      <c r="H14" s="57">
        <v>101</v>
      </c>
      <c r="I14" s="57">
        <v>101</v>
      </c>
      <c r="J14" s="57">
        <v>101</v>
      </c>
      <c r="K14" s="57">
        <v>101</v>
      </c>
      <c r="L14" s="57">
        <v>101</v>
      </c>
      <c r="M14" s="57">
        <v>100.5</v>
      </c>
      <c r="N14" s="58">
        <v>101</v>
      </c>
      <c r="O14" s="57">
        <v>101</v>
      </c>
      <c r="P14" s="20" t="s">
        <v>263</v>
      </c>
    </row>
    <row r="15" spans="1:17" x14ac:dyDescent="0.25">
      <c r="A15" s="18">
        <v>5</v>
      </c>
      <c r="B15" s="31" t="s">
        <v>115</v>
      </c>
      <c r="C15" s="18" t="s">
        <v>261</v>
      </c>
      <c r="D15" s="57">
        <v>101</v>
      </c>
      <c r="E15" s="57">
        <v>101</v>
      </c>
      <c r="F15" s="57">
        <v>101</v>
      </c>
      <c r="G15" s="57">
        <v>101</v>
      </c>
      <c r="H15" s="57">
        <v>101</v>
      </c>
      <c r="I15" s="57">
        <v>101</v>
      </c>
      <c r="J15" s="57">
        <v>101</v>
      </c>
      <c r="K15" s="57">
        <v>101</v>
      </c>
      <c r="L15" s="57">
        <v>100.5</v>
      </c>
      <c r="M15" s="57">
        <v>101</v>
      </c>
      <c r="N15" s="58">
        <v>101</v>
      </c>
      <c r="O15" s="57">
        <v>101</v>
      </c>
      <c r="P15" s="20" t="s">
        <v>263</v>
      </c>
    </row>
    <row r="16" spans="1:17" x14ac:dyDescent="0.25">
      <c r="A16" s="18">
        <v>6</v>
      </c>
      <c r="B16" s="31" t="s">
        <v>117</v>
      </c>
      <c r="C16" s="18" t="s">
        <v>261</v>
      </c>
      <c r="D16" s="57">
        <v>101</v>
      </c>
      <c r="E16" s="57">
        <v>101</v>
      </c>
      <c r="F16" s="57">
        <v>100.5</v>
      </c>
      <c r="G16" s="57">
        <v>101</v>
      </c>
      <c r="H16" s="57">
        <v>101</v>
      </c>
      <c r="I16" s="57">
        <v>101</v>
      </c>
      <c r="J16" s="57">
        <v>101</v>
      </c>
      <c r="K16" s="57">
        <v>101</v>
      </c>
      <c r="L16" s="57">
        <v>101</v>
      </c>
      <c r="M16" s="57">
        <v>101</v>
      </c>
      <c r="N16" s="58">
        <v>101</v>
      </c>
      <c r="O16" s="57">
        <v>100.5</v>
      </c>
      <c r="P16" s="20" t="s">
        <v>263</v>
      </c>
    </row>
    <row r="17" spans="1:16" x14ac:dyDescent="0.25">
      <c r="A17" s="18">
        <v>7</v>
      </c>
      <c r="B17" s="31" t="s">
        <v>119</v>
      </c>
      <c r="C17" s="18" t="s">
        <v>261</v>
      </c>
      <c r="D17" s="57">
        <v>101</v>
      </c>
      <c r="E17" s="57">
        <v>101</v>
      </c>
      <c r="F17" s="57">
        <v>101</v>
      </c>
      <c r="G17" s="57">
        <v>101</v>
      </c>
      <c r="H17" s="57">
        <v>101</v>
      </c>
      <c r="I17" s="57">
        <v>101</v>
      </c>
      <c r="J17" s="57">
        <v>101</v>
      </c>
      <c r="K17" s="57">
        <v>101</v>
      </c>
      <c r="L17" s="57">
        <v>101</v>
      </c>
      <c r="M17" s="57">
        <v>101</v>
      </c>
      <c r="N17" s="58">
        <v>101</v>
      </c>
      <c r="O17" s="57">
        <v>101</v>
      </c>
      <c r="P17" s="20" t="s">
        <v>263</v>
      </c>
    </row>
    <row r="18" spans="1:16" x14ac:dyDescent="0.25">
      <c r="A18" s="18">
        <v>8</v>
      </c>
      <c r="B18" s="31" t="s">
        <v>121</v>
      </c>
      <c r="C18" s="18" t="s">
        <v>261</v>
      </c>
      <c r="D18" s="57">
        <v>101</v>
      </c>
      <c r="E18" s="57">
        <v>101</v>
      </c>
      <c r="F18" s="57">
        <v>101</v>
      </c>
      <c r="G18" s="57">
        <v>101</v>
      </c>
      <c r="H18" s="57">
        <v>101</v>
      </c>
      <c r="I18" s="57">
        <v>101</v>
      </c>
      <c r="J18" s="57">
        <v>101</v>
      </c>
      <c r="K18" s="57">
        <v>101</v>
      </c>
      <c r="L18" s="57">
        <v>101</v>
      </c>
      <c r="M18" s="57">
        <v>101</v>
      </c>
      <c r="N18" s="58">
        <v>101</v>
      </c>
      <c r="O18" s="57">
        <v>101</v>
      </c>
      <c r="P18" s="20" t="s">
        <v>263</v>
      </c>
    </row>
    <row r="19" spans="1:16" x14ac:dyDescent="0.25">
      <c r="A19" s="18">
        <v>9</v>
      </c>
      <c r="B19" s="31" t="s">
        <v>123</v>
      </c>
      <c r="C19" s="18" t="s">
        <v>261</v>
      </c>
      <c r="D19" s="57">
        <v>101</v>
      </c>
      <c r="E19" s="57">
        <v>101</v>
      </c>
      <c r="F19" s="57">
        <v>101</v>
      </c>
      <c r="G19" s="57">
        <v>101</v>
      </c>
      <c r="H19" s="57">
        <v>101</v>
      </c>
      <c r="I19" s="57">
        <v>101</v>
      </c>
      <c r="J19" s="57">
        <v>100.5</v>
      </c>
      <c r="K19" s="57">
        <v>101</v>
      </c>
      <c r="L19" s="57">
        <v>101</v>
      </c>
      <c r="M19" s="57">
        <v>101</v>
      </c>
      <c r="N19" s="58">
        <v>101</v>
      </c>
      <c r="O19" s="57">
        <v>101</v>
      </c>
      <c r="P19" s="20" t="s">
        <v>263</v>
      </c>
    </row>
    <row r="20" spans="1:16" x14ac:dyDescent="0.25">
      <c r="A20" s="18">
        <v>10</v>
      </c>
      <c r="B20" s="31" t="s">
        <v>125</v>
      </c>
      <c r="C20" s="18" t="s">
        <v>261</v>
      </c>
      <c r="D20" s="57">
        <v>101</v>
      </c>
      <c r="E20" s="57">
        <v>101</v>
      </c>
      <c r="F20" s="57">
        <v>101</v>
      </c>
      <c r="G20" s="57">
        <v>101</v>
      </c>
      <c r="H20" s="57">
        <v>101</v>
      </c>
      <c r="I20" s="57">
        <v>101</v>
      </c>
      <c r="J20" s="57">
        <v>101</v>
      </c>
      <c r="K20" s="57">
        <v>101</v>
      </c>
      <c r="L20" s="57">
        <v>101</v>
      </c>
      <c r="M20" s="57">
        <v>101</v>
      </c>
      <c r="N20" s="58">
        <v>101</v>
      </c>
      <c r="O20" s="57">
        <v>101</v>
      </c>
      <c r="P20" s="20" t="s">
        <v>263</v>
      </c>
    </row>
    <row r="21" spans="1:16" x14ac:dyDescent="0.25">
      <c r="A21" s="18">
        <v>11</v>
      </c>
      <c r="B21" s="31" t="s">
        <v>127</v>
      </c>
      <c r="C21" s="18" t="s">
        <v>261</v>
      </c>
      <c r="D21" s="57">
        <v>101</v>
      </c>
      <c r="E21" s="57">
        <v>101</v>
      </c>
      <c r="F21" s="57">
        <v>101</v>
      </c>
      <c r="G21" s="57">
        <v>101</v>
      </c>
      <c r="H21" s="57">
        <v>101</v>
      </c>
      <c r="I21" s="57">
        <v>101</v>
      </c>
      <c r="J21" s="57">
        <v>101</v>
      </c>
      <c r="K21" s="57">
        <v>101</v>
      </c>
      <c r="L21" s="57">
        <v>100.5</v>
      </c>
      <c r="M21" s="57">
        <v>101</v>
      </c>
      <c r="N21" s="58">
        <v>101</v>
      </c>
      <c r="O21" s="57">
        <v>101</v>
      </c>
      <c r="P21" s="20" t="s">
        <v>263</v>
      </c>
    </row>
    <row r="22" spans="1:16" x14ac:dyDescent="0.25">
      <c r="A22" s="18">
        <v>12</v>
      </c>
      <c r="B22" s="31" t="s">
        <v>129</v>
      </c>
      <c r="C22" s="18" t="s">
        <v>261</v>
      </c>
      <c r="D22" s="57">
        <v>101</v>
      </c>
      <c r="E22" s="57">
        <v>101</v>
      </c>
      <c r="F22" s="57">
        <v>101</v>
      </c>
      <c r="G22" s="57">
        <v>112</v>
      </c>
      <c r="H22" s="57">
        <v>112</v>
      </c>
      <c r="I22" s="57">
        <v>112</v>
      </c>
      <c r="J22" s="57">
        <v>112</v>
      </c>
      <c r="K22" s="57">
        <v>112</v>
      </c>
      <c r="L22" s="57">
        <v>112</v>
      </c>
      <c r="M22" s="57">
        <v>112</v>
      </c>
      <c r="N22" s="58">
        <v>112</v>
      </c>
      <c r="O22" s="57">
        <v>112</v>
      </c>
      <c r="P22" s="20" t="s">
        <v>264</v>
      </c>
    </row>
    <row r="23" spans="1:16" x14ac:dyDescent="0.25">
      <c r="A23" s="18">
        <v>13</v>
      </c>
      <c r="B23" s="31" t="s">
        <v>131</v>
      </c>
      <c r="C23" s="18" t="s">
        <v>261</v>
      </c>
      <c r="D23" s="57">
        <v>101</v>
      </c>
      <c r="E23" s="57">
        <v>101</v>
      </c>
      <c r="F23" s="57">
        <v>101</v>
      </c>
      <c r="G23" s="57">
        <v>101</v>
      </c>
      <c r="H23" s="57">
        <v>101</v>
      </c>
      <c r="I23" s="57">
        <v>101</v>
      </c>
      <c r="J23" s="57">
        <v>101</v>
      </c>
      <c r="K23" s="57">
        <v>101</v>
      </c>
      <c r="L23" s="57">
        <v>101</v>
      </c>
      <c r="M23" s="57">
        <v>101</v>
      </c>
      <c r="N23" s="58">
        <v>101</v>
      </c>
      <c r="O23" s="57">
        <v>101</v>
      </c>
      <c r="P23" s="20" t="s">
        <v>263</v>
      </c>
    </row>
    <row r="24" spans="1:16" x14ac:dyDescent="0.25">
      <c r="A24" s="18">
        <v>14</v>
      </c>
      <c r="B24" s="31" t="s">
        <v>133</v>
      </c>
      <c r="C24" s="18" t="s">
        <v>261</v>
      </c>
      <c r="D24" s="57">
        <v>101</v>
      </c>
      <c r="E24" s="57">
        <v>101</v>
      </c>
      <c r="F24" s="57">
        <v>101</v>
      </c>
      <c r="G24" s="57">
        <v>112</v>
      </c>
      <c r="H24" s="57">
        <v>101</v>
      </c>
      <c r="I24" s="57">
        <v>101</v>
      </c>
      <c r="J24" s="57">
        <v>101</v>
      </c>
      <c r="K24" s="57">
        <v>101</v>
      </c>
      <c r="L24" s="57">
        <v>101</v>
      </c>
      <c r="M24" s="57">
        <v>100.5</v>
      </c>
      <c r="N24" s="58">
        <v>101</v>
      </c>
      <c r="O24" s="57">
        <v>100</v>
      </c>
      <c r="P24" s="20" t="s">
        <v>405</v>
      </c>
    </row>
    <row r="25" spans="1:16" x14ac:dyDescent="0.25">
      <c r="A25" s="18">
        <v>15</v>
      </c>
      <c r="B25" s="31" t="s">
        <v>135</v>
      </c>
      <c r="C25" s="18" t="s">
        <v>261</v>
      </c>
      <c r="D25" s="57">
        <v>101</v>
      </c>
      <c r="E25" s="57">
        <v>101</v>
      </c>
      <c r="F25" s="57">
        <v>101</v>
      </c>
      <c r="G25" s="57">
        <v>101</v>
      </c>
      <c r="H25" s="57">
        <v>101</v>
      </c>
      <c r="I25" s="57">
        <v>101</v>
      </c>
      <c r="J25" s="57">
        <v>101</v>
      </c>
      <c r="K25" s="57">
        <v>101</v>
      </c>
      <c r="L25" s="57">
        <v>101</v>
      </c>
      <c r="M25" s="57">
        <v>101</v>
      </c>
      <c r="N25" s="58">
        <v>101</v>
      </c>
      <c r="O25" s="57">
        <v>101</v>
      </c>
      <c r="P25" s="20" t="s">
        <v>263</v>
      </c>
    </row>
    <row r="26" spans="1:16" x14ac:dyDescent="0.25">
      <c r="A26" s="18">
        <v>16</v>
      </c>
      <c r="B26" s="38" t="s">
        <v>146</v>
      </c>
      <c r="C26" s="18" t="s">
        <v>262</v>
      </c>
      <c r="D26" s="57">
        <v>101</v>
      </c>
      <c r="E26" s="57">
        <v>101</v>
      </c>
      <c r="F26" s="57">
        <v>101</v>
      </c>
      <c r="G26" s="57">
        <v>101</v>
      </c>
      <c r="H26" s="57">
        <v>101</v>
      </c>
      <c r="I26" s="57">
        <v>101</v>
      </c>
      <c r="J26" s="57">
        <v>101</v>
      </c>
      <c r="K26" s="57">
        <v>101</v>
      </c>
      <c r="L26" s="57">
        <v>101</v>
      </c>
      <c r="M26" s="57">
        <v>101</v>
      </c>
      <c r="N26" s="58">
        <v>101</v>
      </c>
      <c r="O26" s="57">
        <v>101</v>
      </c>
      <c r="P26" s="21"/>
    </row>
    <row r="27" spans="1:16" x14ac:dyDescent="0.25">
      <c r="A27" s="18">
        <v>17</v>
      </c>
      <c r="B27" s="38" t="s">
        <v>144</v>
      </c>
      <c r="C27" s="18" t="s">
        <v>262</v>
      </c>
      <c r="D27" s="57">
        <v>101</v>
      </c>
      <c r="E27" s="57">
        <v>101</v>
      </c>
      <c r="F27" s="57">
        <v>101</v>
      </c>
      <c r="G27" s="57">
        <v>101</v>
      </c>
      <c r="H27" s="57">
        <v>101</v>
      </c>
      <c r="I27" s="57">
        <v>101</v>
      </c>
      <c r="J27" s="57">
        <v>101</v>
      </c>
      <c r="K27" s="57">
        <v>101</v>
      </c>
      <c r="L27" s="57">
        <v>101</v>
      </c>
      <c r="M27" s="57">
        <v>101</v>
      </c>
      <c r="N27" s="58">
        <v>101</v>
      </c>
      <c r="O27" s="57">
        <v>101</v>
      </c>
      <c r="P27" s="21"/>
    </row>
    <row r="28" spans="1:16" ht="18" customHeight="1" x14ac:dyDescent="0.25"/>
    <row r="29" spans="1:16" ht="18" customHeight="1" x14ac:dyDescent="0.25">
      <c r="A29" s="5" t="s">
        <v>28</v>
      </c>
      <c r="B29" s="5"/>
      <c r="C29" s="5"/>
      <c r="D29" s="5"/>
      <c r="E29" s="5"/>
      <c r="F29" s="5"/>
      <c r="G29" s="5"/>
      <c r="H29" s="5"/>
      <c r="I29" s="5"/>
      <c r="P29" s="25" t="s">
        <v>21</v>
      </c>
    </row>
    <row r="30" spans="1:16" ht="18" customHeight="1" x14ac:dyDescent="0.25">
      <c r="A30" s="5"/>
      <c r="B30" s="8" t="s">
        <v>29</v>
      </c>
      <c r="C30" s="22"/>
      <c r="D30" s="22"/>
      <c r="E30" s="23"/>
      <c r="F30" s="23"/>
      <c r="G30" s="5"/>
      <c r="H30" s="23"/>
      <c r="I30" s="23"/>
    </row>
    <row r="31" spans="1:16" ht="18" customHeight="1" x14ac:dyDescent="0.25">
      <c r="A31" s="5"/>
      <c r="B31" s="8" t="s">
        <v>30</v>
      </c>
      <c r="D31" s="22"/>
      <c r="E31" s="5"/>
      <c r="F31" s="5"/>
      <c r="N31" s="24"/>
      <c r="O31" s="24"/>
    </row>
    <row r="32" spans="1:16" ht="18" customHeight="1" x14ac:dyDescent="0.25">
      <c r="A32" s="5" t="s">
        <v>22</v>
      </c>
      <c r="B32" s="8" t="s">
        <v>31</v>
      </c>
      <c r="D32" s="22"/>
      <c r="E32" s="5"/>
      <c r="F32" s="5"/>
      <c r="G32" s="5"/>
      <c r="H32" s="5"/>
      <c r="I32" s="5"/>
    </row>
    <row r="33" spans="1:16" ht="18" customHeight="1" x14ac:dyDescent="0.25">
      <c r="A33" s="5"/>
      <c r="B33" s="8" t="s">
        <v>32</v>
      </c>
      <c r="C33" s="22"/>
      <c r="D33" s="22"/>
      <c r="E33" s="26"/>
      <c r="F33" s="26"/>
      <c r="G33" s="26"/>
      <c r="H33" s="26"/>
      <c r="I33" s="5"/>
    </row>
    <row r="34" spans="1:16" ht="18" customHeight="1" x14ac:dyDescent="0.25">
      <c r="A34" s="5"/>
      <c r="B34" s="8" t="s">
        <v>33</v>
      </c>
      <c r="C34" s="22"/>
      <c r="D34" s="22"/>
      <c r="E34" s="5"/>
      <c r="F34" s="5"/>
      <c r="G34" s="5"/>
      <c r="H34" s="5"/>
      <c r="I34" s="5"/>
      <c r="P34" s="90" t="s">
        <v>266</v>
      </c>
    </row>
  </sheetData>
  <mergeCells count="10">
    <mergeCell ref="M2:P2"/>
    <mergeCell ref="M3:P3"/>
    <mergeCell ref="A6:P6"/>
    <mergeCell ref="A7:P7"/>
    <mergeCell ref="A9:A10"/>
    <mergeCell ref="B9:B10"/>
    <mergeCell ref="C9:C10"/>
    <mergeCell ref="D9:O9"/>
    <mergeCell ref="P9:P10"/>
    <mergeCell ref="A3:C3"/>
  </mergeCells>
  <phoneticPr fontId="15" type="noConversion"/>
  <printOptions horizontalCentered="1"/>
  <pageMargins left="0.45" right="0.2" top="0.25" bottom="0.2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6"/>
  <sheetViews>
    <sheetView topLeftCell="A16" workbookViewId="0">
      <selection activeCell="G15" sqref="G15"/>
    </sheetView>
  </sheetViews>
  <sheetFormatPr defaultRowHeight="15.75" x14ac:dyDescent="0.25"/>
  <cols>
    <col min="1" max="1" width="10.75" customWidth="1"/>
  </cols>
  <sheetData>
    <row r="1" spans="1:9" x14ac:dyDescent="0.25">
      <c r="G1" s="150" t="s">
        <v>267</v>
      </c>
      <c r="H1" s="150"/>
      <c r="I1" s="150"/>
    </row>
    <row r="2" spans="1:9" ht="16.5" x14ac:dyDescent="0.25">
      <c r="A2" s="149" t="s">
        <v>18</v>
      </c>
      <c r="B2" s="149"/>
      <c r="C2" s="149"/>
      <c r="D2" s="149"/>
      <c r="E2" s="149"/>
      <c r="F2" s="149"/>
      <c r="G2" s="149"/>
      <c r="H2" s="149"/>
    </row>
    <row r="3" spans="1:9" ht="16.5" x14ac:dyDescent="0.25">
      <c r="A3" s="149" t="s">
        <v>19</v>
      </c>
      <c r="B3" s="149"/>
      <c r="C3" s="149"/>
      <c r="D3" s="149"/>
      <c r="E3" s="149"/>
      <c r="F3" s="149"/>
      <c r="G3" s="149"/>
      <c r="H3" s="149"/>
    </row>
    <row r="4" spans="1:9" ht="16.5" x14ac:dyDescent="0.25">
      <c r="A4" s="59"/>
    </row>
    <row r="5" spans="1:9" ht="16.5" x14ac:dyDescent="0.25">
      <c r="A5" s="60"/>
    </row>
    <row r="6" spans="1:9" ht="16.5" x14ac:dyDescent="0.25">
      <c r="A6" s="149" t="s">
        <v>268</v>
      </c>
      <c r="B6" s="149"/>
      <c r="C6" s="149"/>
      <c r="D6" s="149"/>
      <c r="E6" s="149"/>
      <c r="F6" s="149"/>
      <c r="G6" s="149"/>
      <c r="H6" s="149"/>
    </row>
    <row r="7" spans="1:9" ht="16.5" x14ac:dyDescent="0.25">
      <c r="A7" s="149" t="s">
        <v>108</v>
      </c>
      <c r="B7" s="149"/>
      <c r="C7" s="149"/>
      <c r="D7" s="149"/>
      <c r="E7" s="149"/>
      <c r="F7" s="149"/>
      <c r="G7" s="149"/>
      <c r="H7" s="149"/>
    </row>
    <row r="8" spans="1:9" ht="16.5" x14ac:dyDescent="0.25">
      <c r="A8" s="59"/>
    </row>
    <row r="9" spans="1:9" ht="16.5" x14ac:dyDescent="0.25">
      <c r="A9" s="60" t="s">
        <v>380</v>
      </c>
    </row>
    <row r="10" spans="1:9" ht="16.5" x14ac:dyDescent="0.25">
      <c r="A10" s="59" t="s">
        <v>379</v>
      </c>
    </row>
    <row r="11" spans="1:9" ht="16.5" x14ac:dyDescent="0.25">
      <c r="A11" s="59" t="s">
        <v>381</v>
      </c>
    </row>
    <row r="12" spans="1:9" ht="16.5" x14ac:dyDescent="0.25">
      <c r="A12" s="60" t="s">
        <v>269</v>
      </c>
    </row>
    <row r="13" spans="1:9" ht="16.5" x14ac:dyDescent="0.25">
      <c r="A13" s="59" t="s">
        <v>398</v>
      </c>
    </row>
    <row r="14" spans="1:9" ht="16.5" x14ac:dyDescent="0.25">
      <c r="A14" s="59" t="s">
        <v>389</v>
      </c>
      <c r="B14" s="59"/>
      <c r="C14" s="76"/>
    </row>
    <row r="15" spans="1:9" ht="16.5" x14ac:dyDescent="0.25">
      <c r="A15" s="59" t="s">
        <v>270</v>
      </c>
      <c r="B15" s="59"/>
      <c r="C15" s="59" t="s">
        <v>383</v>
      </c>
      <c r="D15" s="59"/>
      <c r="E15" s="59"/>
      <c r="F15" s="59"/>
      <c r="G15" s="59"/>
    </row>
    <row r="16" spans="1:9" ht="16.5" x14ac:dyDescent="0.25">
      <c r="A16" s="59" t="s">
        <v>271</v>
      </c>
      <c r="B16" s="59" t="s">
        <v>382</v>
      </c>
      <c r="C16" s="59"/>
      <c r="D16" s="59"/>
      <c r="E16" s="59"/>
      <c r="F16" s="59"/>
      <c r="G16" s="59"/>
    </row>
    <row r="17" spans="1:9" ht="16.5" x14ac:dyDescent="0.25">
      <c r="A17" s="60" t="s">
        <v>272</v>
      </c>
    </row>
    <row r="18" spans="1:9" ht="16.5" x14ac:dyDescent="0.25">
      <c r="A18" s="59" t="s">
        <v>273</v>
      </c>
    </row>
    <row r="19" spans="1:9" ht="16.5" x14ac:dyDescent="0.25">
      <c r="A19" s="61" t="s">
        <v>274</v>
      </c>
    </row>
    <row r="20" spans="1:9" ht="18" customHeight="1" x14ac:dyDescent="0.25">
      <c r="A20" s="147" t="s">
        <v>390</v>
      </c>
      <c r="B20" s="147"/>
      <c r="C20" s="147"/>
      <c r="D20" s="147"/>
      <c r="E20" s="147"/>
      <c r="F20" s="147"/>
      <c r="G20" s="147"/>
      <c r="H20" s="147"/>
      <c r="I20" s="147"/>
    </row>
    <row r="21" spans="1:9" ht="36" customHeight="1" x14ac:dyDescent="0.25">
      <c r="A21" s="147" t="s">
        <v>275</v>
      </c>
      <c r="B21" s="147"/>
      <c r="C21" s="147"/>
      <c r="D21" s="147"/>
      <c r="E21" s="147"/>
      <c r="F21" s="147"/>
      <c r="G21" s="147"/>
      <c r="H21" s="147"/>
      <c r="I21" s="147"/>
    </row>
    <row r="22" spans="1:9" ht="19.5" x14ac:dyDescent="0.25">
      <c r="A22" s="61" t="s">
        <v>385</v>
      </c>
      <c r="B22" s="62"/>
      <c r="C22" s="62"/>
    </row>
    <row r="23" spans="1:9" ht="16.5" x14ac:dyDescent="0.25">
      <c r="A23" s="61" t="s">
        <v>386</v>
      </c>
      <c r="C23" s="62"/>
      <c r="D23" s="62"/>
    </row>
    <row r="24" spans="1:9" ht="16.5" x14ac:dyDescent="0.25">
      <c r="A24" s="61" t="s">
        <v>387</v>
      </c>
      <c r="B24" s="62"/>
      <c r="C24" s="62"/>
    </row>
    <row r="25" spans="1:9" ht="16.5" x14ac:dyDescent="0.25">
      <c r="A25" s="61" t="s">
        <v>388</v>
      </c>
      <c r="B25" s="62"/>
      <c r="C25" s="62"/>
      <c r="D25" s="62"/>
    </row>
    <row r="26" spans="1:9" ht="16.5" x14ac:dyDescent="0.25">
      <c r="A26" s="59"/>
      <c r="B26" s="62"/>
      <c r="C26" s="62"/>
      <c r="D26" s="62"/>
    </row>
    <row r="27" spans="1:9" ht="16.5" x14ac:dyDescent="0.25">
      <c r="A27" s="59" t="s">
        <v>384</v>
      </c>
    </row>
    <row r="28" spans="1:9" ht="16.5" customHeight="1" x14ac:dyDescent="0.25">
      <c r="A28" s="59" t="s">
        <v>276</v>
      </c>
    </row>
    <row r="29" spans="1:9" ht="16.5" x14ac:dyDescent="0.25">
      <c r="A29" s="59"/>
    </row>
    <row r="30" spans="1:9" ht="16.5" x14ac:dyDescent="0.25">
      <c r="A30" s="149" t="s">
        <v>277</v>
      </c>
      <c r="B30" s="149"/>
      <c r="C30" s="149"/>
      <c r="D30" s="149"/>
      <c r="E30" s="60"/>
      <c r="F30" s="149" t="s">
        <v>278</v>
      </c>
      <c r="G30" s="149"/>
      <c r="H30" s="149"/>
      <c r="I30" s="149"/>
    </row>
    <row r="35" spans="1:9" x14ac:dyDescent="0.25">
      <c r="A35" s="113" t="s">
        <v>131</v>
      </c>
      <c r="B35" s="113"/>
      <c r="C35" s="113"/>
      <c r="D35" s="113"/>
      <c r="F35" s="113" t="s">
        <v>266</v>
      </c>
      <c r="G35" s="113"/>
      <c r="H35" s="113"/>
      <c r="I35" s="113"/>
    </row>
    <row r="36" spans="1:9" x14ac:dyDescent="0.25">
      <c r="E36" s="148"/>
      <c r="F36" s="148"/>
      <c r="G36" s="148"/>
    </row>
  </sheetData>
  <mergeCells count="12">
    <mergeCell ref="A2:H2"/>
    <mergeCell ref="A3:H3"/>
    <mergeCell ref="A6:H6"/>
    <mergeCell ref="A7:H7"/>
    <mergeCell ref="G1:I1"/>
    <mergeCell ref="A20:I20"/>
    <mergeCell ref="E36:G36"/>
    <mergeCell ref="A30:D30"/>
    <mergeCell ref="F30:I30"/>
    <mergeCell ref="F35:I35"/>
    <mergeCell ref="A35:D35"/>
    <mergeCell ref="A21:I21"/>
  </mergeCells>
  <printOptions horizontalCentered="1"/>
  <pageMargins left="0.7" right="0.45" top="0.5" bottom="0.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A36"/>
  <sheetViews>
    <sheetView workbookViewId="0">
      <selection activeCell="H7" sqref="H7"/>
    </sheetView>
  </sheetViews>
  <sheetFormatPr defaultColWidth="8" defaultRowHeight="15" x14ac:dyDescent="0.25"/>
  <cols>
    <col min="1" max="1" width="4.875" style="33" customWidth="1"/>
    <col min="2" max="2" width="19.875" style="36" customWidth="1"/>
    <col min="3" max="3" width="8.625" style="33" customWidth="1"/>
    <col min="4" max="4" width="25.25" style="36" customWidth="1"/>
    <col min="5" max="5" width="5.625" style="33" customWidth="1"/>
    <col min="6" max="6" width="5.5" style="33" customWidth="1"/>
    <col min="7" max="8" width="5.25" style="33" customWidth="1"/>
    <col min="9" max="9" width="5.875" style="33" customWidth="1"/>
    <col min="10" max="10" width="5.5" style="33" customWidth="1"/>
    <col min="11" max="11" width="5.875" style="33" customWidth="1"/>
    <col min="12" max="13" width="5.5" style="33" customWidth="1"/>
    <col min="14" max="14" width="5.875" style="33" customWidth="1"/>
    <col min="15" max="15" width="5.5" style="33" customWidth="1"/>
    <col min="16" max="16" width="5.75" style="33" customWidth="1"/>
    <col min="17" max="17" width="7.375" style="33" customWidth="1"/>
    <col min="18" max="18" width="5.125" style="33" customWidth="1"/>
    <col min="19" max="19" width="5.625" style="33" customWidth="1"/>
    <col min="20" max="20" width="5.125" style="33" customWidth="1"/>
    <col min="21" max="21" width="6.125" style="33" customWidth="1"/>
    <col min="22" max="22" width="6" style="33" customWidth="1"/>
    <col min="23" max="49" width="6.125" style="33" customWidth="1"/>
    <col min="50" max="50" width="7" style="33" customWidth="1"/>
    <col min="51" max="53" width="6.125" style="33" customWidth="1"/>
    <col min="54" max="16384" width="8" style="33"/>
  </cols>
  <sheetData>
    <row r="1" spans="1:53" ht="21" customHeight="1" x14ac:dyDescent="0.25">
      <c r="A1" s="171" t="s">
        <v>34</v>
      </c>
      <c r="B1" s="171"/>
      <c r="C1" s="171"/>
      <c r="D1" s="171"/>
      <c r="E1" s="171"/>
      <c r="F1" s="171"/>
      <c r="G1" s="171"/>
      <c r="H1" s="171"/>
      <c r="I1" s="171"/>
      <c r="J1" s="171"/>
      <c r="K1" s="171"/>
      <c r="L1" s="171"/>
      <c r="M1" s="171"/>
      <c r="N1" s="171"/>
      <c r="O1" s="171"/>
      <c r="P1" s="171"/>
      <c r="Q1" s="171"/>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row>
    <row r="2" spans="1:53" ht="18.75" customHeight="1" x14ac:dyDescent="0.25">
      <c r="A2" s="170" t="s">
        <v>84</v>
      </c>
      <c r="B2" s="170"/>
      <c r="C2" s="170"/>
      <c r="D2" s="170"/>
      <c r="E2" s="170"/>
      <c r="F2" s="170"/>
      <c r="G2" s="170"/>
      <c r="H2" s="170"/>
      <c r="I2" s="170"/>
      <c r="J2" s="170"/>
      <c r="K2" s="170"/>
      <c r="L2" s="170"/>
      <c r="M2" s="170"/>
      <c r="N2" s="170"/>
      <c r="O2" s="170"/>
      <c r="P2" s="170"/>
      <c r="Q2" s="170"/>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row>
    <row r="3" spans="1:53" ht="15" customHeight="1" x14ac:dyDescent="0.25">
      <c r="A3" s="160" t="s">
        <v>3</v>
      </c>
      <c r="B3" s="160" t="s">
        <v>4</v>
      </c>
      <c r="C3" s="163" t="s">
        <v>35</v>
      </c>
      <c r="D3" s="160" t="s">
        <v>6</v>
      </c>
      <c r="E3" s="172" t="s">
        <v>85</v>
      </c>
      <c r="F3" s="173"/>
      <c r="G3" s="173"/>
      <c r="H3" s="173"/>
      <c r="I3" s="173"/>
      <c r="J3" s="173"/>
      <c r="K3" s="173"/>
      <c r="L3" s="173"/>
      <c r="M3" s="173"/>
      <c r="N3" s="173"/>
      <c r="O3" s="173"/>
      <c r="P3" s="174"/>
      <c r="Q3" s="56"/>
      <c r="R3" s="178" t="s">
        <v>86</v>
      </c>
      <c r="S3" s="178"/>
      <c r="T3" s="178"/>
      <c r="U3" s="178"/>
      <c r="V3" s="178"/>
      <c r="W3" s="178"/>
      <c r="X3" s="178"/>
      <c r="Y3" s="178"/>
      <c r="Z3" s="178"/>
      <c r="AA3" s="178"/>
      <c r="AB3" s="178"/>
      <c r="AC3" s="178"/>
      <c r="AD3" s="178"/>
      <c r="AE3" s="178"/>
      <c r="AF3" s="178"/>
      <c r="AG3" s="178"/>
      <c r="AH3" s="178"/>
      <c r="AI3" s="178"/>
      <c r="AJ3" s="178"/>
      <c r="AK3" s="178"/>
      <c r="AL3" s="178"/>
      <c r="AM3" s="178"/>
      <c r="AN3" s="178"/>
      <c r="AO3" s="178"/>
      <c r="AP3" s="178"/>
      <c r="AQ3" s="178"/>
      <c r="AR3" s="178"/>
      <c r="AS3" s="178"/>
      <c r="AT3" s="178"/>
      <c r="AU3" s="178"/>
      <c r="AV3" s="178"/>
      <c r="AW3" s="178"/>
      <c r="AX3" s="178"/>
      <c r="AY3" s="178"/>
      <c r="AZ3" s="178"/>
      <c r="BA3" s="178"/>
    </row>
    <row r="4" spans="1:53" x14ac:dyDescent="0.25">
      <c r="A4" s="161"/>
      <c r="B4" s="161"/>
      <c r="C4" s="164"/>
      <c r="D4" s="161"/>
      <c r="E4" s="175"/>
      <c r="F4" s="176"/>
      <c r="G4" s="176"/>
      <c r="H4" s="176"/>
      <c r="I4" s="176"/>
      <c r="J4" s="176"/>
      <c r="K4" s="176"/>
      <c r="L4" s="176"/>
      <c r="M4" s="176"/>
      <c r="N4" s="176"/>
      <c r="O4" s="176"/>
      <c r="P4" s="177"/>
      <c r="Q4" s="94"/>
      <c r="R4" s="151" t="s">
        <v>87</v>
      </c>
      <c r="S4" s="152"/>
      <c r="T4" s="152"/>
      <c r="U4" s="152"/>
      <c r="V4" s="152"/>
      <c r="W4" s="152"/>
      <c r="X4" s="152"/>
      <c r="Y4" s="152"/>
      <c r="Z4" s="152"/>
      <c r="AA4" s="151" t="s">
        <v>88</v>
      </c>
      <c r="AB4" s="152"/>
      <c r="AC4" s="152"/>
      <c r="AD4" s="152"/>
      <c r="AE4" s="152"/>
      <c r="AF4" s="152"/>
      <c r="AG4" s="152"/>
      <c r="AH4" s="152"/>
      <c r="AI4" s="152"/>
      <c r="AJ4" s="151" t="s">
        <v>89</v>
      </c>
      <c r="AK4" s="152"/>
      <c r="AL4" s="152"/>
      <c r="AM4" s="152"/>
      <c r="AN4" s="152"/>
      <c r="AO4" s="152"/>
      <c r="AP4" s="152"/>
      <c r="AQ4" s="152"/>
      <c r="AR4" s="152"/>
      <c r="AS4" s="151" t="s">
        <v>90</v>
      </c>
      <c r="AT4" s="152"/>
      <c r="AU4" s="152"/>
      <c r="AV4" s="152"/>
      <c r="AW4" s="152"/>
      <c r="AX4" s="152"/>
      <c r="AY4" s="152"/>
      <c r="AZ4" s="152"/>
      <c r="BA4" s="152"/>
    </row>
    <row r="5" spans="1:53" ht="15" customHeight="1" x14ac:dyDescent="0.25">
      <c r="A5" s="161"/>
      <c r="B5" s="161"/>
      <c r="C5" s="164"/>
      <c r="D5" s="161"/>
      <c r="E5" s="156">
        <v>8</v>
      </c>
      <c r="F5" s="166">
        <v>9</v>
      </c>
      <c r="G5" s="156">
        <v>10</v>
      </c>
      <c r="H5" s="156">
        <v>11</v>
      </c>
      <c r="I5" s="156">
        <v>12</v>
      </c>
      <c r="J5" s="156">
        <v>1</v>
      </c>
      <c r="K5" s="156">
        <v>2</v>
      </c>
      <c r="L5" s="156">
        <v>3</v>
      </c>
      <c r="M5" s="156">
        <v>4</v>
      </c>
      <c r="N5" s="156">
        <v>5</v>
      </c>
      <c r="O5" s="168">
        <v>6</v>
      </c>
      <c r="P5" s="168">
        <v>7</v>
      </c>
      <c r="Q5" s="158" t="s">
        <v>407</v>
      </c>
      <c r="R5" s="153" t="s">
        <v>91</v>
      </c>
      <c r="S5" s="154"/>
      <c r="T5" s="155"/>
      <c r="U5" s="153" t="s">
        <v>92</v>
      </c>
      <c r="V5" s="154"/>
      <c r="W5" s="155"/>
      <c r="X5" s="153" t="s">
        <v>93</v>
      </c>
      <c r="Y5" s="154"/>
      <c r="Z5" s="155"/>
      <c r="AA5" s="153" t="s">
        <v>94</v>
      </c>
      <c r="AB5" s="154"/>
      <c r="AC5" s="155"/>
      <c r="AD5" s="153" t="s">
        <v>95</v>
      </c>
      <c r="AE5" s="154"/>
      <c r="AF5" s="155"/>
      <c r="AG5" s="153" t="s">
        <v>96</v>
      </c>
      <c r="AH5" s="154"/>
      <c r="AI5" s="155"/>
      <c r="AJ5" s="153" t="s">
        <v>97</v>
      </c>
      <c r="AK5" s="154"/>
      <c r="AL5" s="155"/>
      <c r="AM5" s="153" t="s">
        <v>98</v>
      </c>
      <c r="AN5" s="154"/>
      <c r="AO5" s="155"/>
      <c r="AP5" s="153" t="s">
        <v>99</v>
      </c>
      <c r="AQ5" s="154"/>
      <c r="AR5" s="155"/>
      <c r="AS5" s="153" t="s">
        <v>100</v>
      </c>
      <c r="AT5" s="154"/>
      <c r="AU5" s="155"/>
      <c r="AV5" s="153" t="s">
        <v>101</v>
      </c>
      <c r="AW5" s="154"/>
      <c r="AX5" s="155"/>
      <c r="AY5" s="153" t="s">
        <v>102</v>
      </c>
      <c r="AZ5" s="154"/>
      <c r="BA5" s="155"/>
    </row>
    <row r="6" spans="1:53" ht="60" x14ac:dyDescent="0.25">
      <c r="A6" s="162"/>
      <c r="B6" s="162"/>
      <c r="C6" s="165"/>
      <c r="D6" s="162"/>
      <c r="E6" s="157"/>
      <c r="F6" s="167"/>
      <c r="G6" s="157"/>
      <c r="H6" s="157"/>
      <c r="I6" s="157"/>
      <c r="J6" s="157"/>
      <c r="K6" s="157"/>
      <c r="L6" s="157"/>
      <c r="M6" s="157"/>
      <c r="N6" s="157"/>
      <c r="O6" s="169"/>
      <c r="P6" s="169"/>
      <c r="Q6" s="159"/>
      <c r="R6" s="6" t="s">
        <v>103</v>
      </c>
      <c r="S6" s="6" t="s">
        <v>104</v>
      </c>
      <c r="T6" s="6" t="s">
        <v>105</v>
      </c>
      <c r="U6" s="6" t="s">
        <v>103</v>
      </c>
      <c r="V6" s="6" t="s">
        <v>104</v>
      </c>
      <c r="W6" s="6" t="s">
        <v>105</v>
      </c>
      <c r="X6" s="6" t="s">
        <v>103</v>
      </c>
      <c r="Y6" s="6" t="s">
        <v>104</v>
      </c>
      <c r="Z6" s="6" t="s">
        <v>105</v>
      </c>
      <c r="AA6" s="6" t="s">
        <v>103</v>
      </c>
      <c r="AB6" s="6" t="s">
        <v>104</v>
      </c>
      <c r="AC6" s="6" t="s">
        <v>105</v>
      </c>
      <c r="AD6" s="6" t="s">
        <v>103</v>
      </c>
      <c r="AE6" s="6" t="s">
        <v>104</v>
      </c>
      <c r="AF6" s="6" t="s">
        <v>105</v>
      </c>
      <c r="AG6" s="6" t="s">
        <v>103</v>
      </c>
      <c r="AH6" s="6" t="s">
        <v>104</v>
      </c>
      <c r="AI6" s="6" t="s">
        <v>105</v>
      </c>
      <c r="AJ6" s="6" t="s">
        <v>103</v>
      </c>
      <c r="AK6" s="6" t="s">
        <v>104</v>
      </c>
      <c r="AL6" s="6" t="s">
        <v>105</v>
      </c>
      <c r="AM6" s="6" t="s">
        <v>103</v>
      </c>
      <c r="AN6" s="6" t="s">
        <v>104</v>
      </c>
      <c r="AO6" s="6" t="s">
        <v>105</v>
      </c>
      <c r="AP6" s="6" t="s">
        <v>103</v>
      </c>
      <c r="AQ6" s="6" t="s">
        <v>104</v>
      </c>
      <c r="AR6" s="6" t="s">
        <v>105</v>
      </c>
      <c r="AS6" s="6" t="s">
        <v>103</v>
      </c>
      <c r="AT6" s="6" t="s">
        <v>104</v>
      </c>
      <c r="AU6" s="6" t="s">
        <v>105</v>
      </c>
      <c r="AV6" s="6" t="s">
        <v>103</v>
      </c>
      <c r="AW6" s="6" t="s">
        <v>104</v>
      </c>
      <c r="AX6" s="6" t="s">
        <v>105</v>
      </c>
      <c r="AY6" s="6" t="s">
        <v>103</v>
      </c>
      <c r="AZ6" s="6" t="s">
        <v>104</v>
      </c>
      <c r="BA6" s="6" t="s">
        <v>105</v>
      </c>
    </row>
    <row r="7" spans="1:53" x14ac:dyDescent="0.25">
      <c r="A7" s="32">
        <v>1</v>
      </c>
      <c r="B7" s="31" t="s">
        <v>106</v>
      </c>
      <c r="C7" s="32" t="s">
        <v>107</v>
      </c>
      <c r="D7" s="31" t="s">
        <v>108</v>
      </c>
      <c r="E7" s="32">
        <v>101</v>
      </c>
      <c r="F7" s="32">
        <v>101</v>
      </c>
      <c r="G7" s="32">
        <v>101</v>
      </c>
      <c r="H7" s="32">
        <v>101</v>
      </c>
      <c r="I7" s="32">
        <v>101</v>
      </c>
      <c r="J7" s="32">
        <v>101</v>
      </c>
      <c r="K7" s="32">
        <v>101</v>
      </c>
      <c r="L7" s="32">
        <v>101</v>
      </c>
      <c r="M7" s="32">
        <v>100</v>
      </c>
      <c r="N7" s="32">
        <v>101</v>
      </c>
      <c r="O7" s="32">
        <v>101</v>
      </c>
      <c r="P7" s="32">
        <v>101</v>
      </c>
      <c r="Q7" s="32">
        <f>SUM(E7:P7)/12</f>
        <v>100.91666666666667</v>
      </c>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v>2</v>
      </c>
      <c r="AS7" s="32"/>
      <c r="AT7" s="32"/>
      <c r="AU7" s="32"/>
      <c r="AV7" s="32"/>
      <c r="AW7" s="32"/>
      <c r="AX7" s="32"/>
      <c r="AY7" s="32"/>
      <c r="AZ7" s="32"/>
      <c r="BA7" s="32"/>
    </row>
    <row r="8" spans="1:53" x14ac:dyDescent="0.25">
      <c r="A8" s="32">
        <v>2</v>
      </c>
      <c r="B8" s="31" t="s">
        <v>109</v>
      </c>
      <c r="C8" s="32" t="s">
        <v>110</v>
      </c>
      <c r="D8" s="31" t="s">
        <v>108</v>
      </c>
      <c r="E8" s="32">
        <v>101</v>
      </c>
      <c r="F8" s="32">
        <v>101</v>
      </c>
      <c r="G8" s="32">
        <v>101</v>
      </c>
      <c r="H8" s="32">
        <v>112</v>
      </c>
      <c r="I8" s="32">
        <v>101</v>
      </c>
      <c r="J8" s="32">
        <v>101</v>
      </c>
      <c r="K8" s="32">
        <v>101</v>
      </c>
      <c r="L8" s="32">
        <v>101</v>
      </c>
      <c r="M8" s="32">
        <v>101</v>
      </c>
      <c r="N8" s="32">
        <v>101</v>
      </c>
      <c r="O8" s="32">
        <v>101</v>
      </c>
      <c r="P8" s="32">
        <v>100.5</v>
      </c>
      <c r="Q8" s="32">
        <f t="shared" ref="Q8:Q21" si="0">SUM(E8:P8)/12</f>
        <v>101.875</v>
      </c>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v>1</v>
      </c>
    </row>
    <row r="9" spans="1:53" x14ac:dyDescent="0.25">
      <c r="A9" s="32">
        <v>3</v>
      </c>
      <c r="B9" s="31" t="s">
        <v>111</v>
      </c>
      <c r="C9" s="32" t="s">
        <v>112</v>
      </c>
      <c r="D9" s="31" t="s">
        <v>108</v>
      </c>
      <c r="E9" s="32">
        <v>101</v>
      </c>
      <c r="F9" s="32">
        <v>101</v>
      </c>
      <c r="G9" s="32">
        <v>101</v>
      </c>
      <c r="H9" s="32">
        <v>101</v>
      </c>
      <c r="I9" s="32">
        <v>101</v>
      </c>
      <c r="J9" s="32">
        <v>101</v>
      </c>
      <c r="K9" s="32">
        <v>101</v>
      </c>
      <c r="L9" s="32">
        <v>101</v>
      </c>
      <c r="M9" s="32">
        <v>101</v>
      </c>
      <c r="N9" s="32">
        <v>101</v>
      </c>
      <c r="O9" s="32">
        <v>101</v>
      </c>
      <c r="P9" s="32">
        <v>101</v>
      </c>
      <c r="Q9" s="32">
        <f t="shared" si="0"/>
        <v>101</v>
      </c>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row>
    <row r="10" spans="1:53" x14ac:dyDescent="0.25">
      <c r="A10" s="32">
        <v>4</v>
      </c>
      <c r="B10" s="31" t="s">
        <v>113</v>
      </c>
      <c r="C10" s="32" t="s">
        <v>114</v>
      </c>
      <c r="D10" s="31" t="s">
        <v>108</v>
      </c>
      <c r="E10" s="32">
        <v>101</v>
      </c>
      <c r="F10" s="32">
        <v>101</v>
      </c>
      <c r="G10" s="32">
        <v>101</v>
      </c>
      <c r="H10" s="32">
        <v>101</v>
      </c>
      <c r="I10" s="32">
        <v>101</v>
      </c>
      <c r="J10" s="32">
        <v>101</v>
      </c>
      <c r="K10" s="32">
        <v>101</v>
      </c>
      <c r="L10" s="32">
        <v>101</v>
      </c>
      <c r="M10" s="32">
        <v>101</v>
      </c>
      <c r="N10" s="32">
        <v>100.5</v>
      </c>
      <c r="O10" s="32">
        <v>101</v>
      </c>
      <c r="P10" s="32">
        <v>101</v>
      </c>
      <c r="Q10" s="32">
        <f t="shared" si="0"/>
        <v>100.95833333333333</v>
      </c>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v>1</v>
      </c>
      <c r="AV10" s="32"/>
      <c r="AW10" s="32"/>
      <c r="AX10" s="32"/>
      <c r="AY10" s="32"/>
      <c r="AZ10" s="32"/>
      <c r="BA10" s="32"/>
    </row>
    <row r="11" spans="1:53" x14ac:dyDescent="0.25">
      <c r="A11" s="32">
        <v>5</v>
      </c>
      <c r="B11" s="31" t="s">
        <v>115</v>
      </c>
      <c r="C11" s="32" t="s">
        <v>116</v>
      </c>
      <c r="D11" s="31" t="s">
        <v>108</v>
      </c>
      <c r="E11" s="32">
        <v>101</v>
      </c>
      <c r="F11" s="32">
        <v>101</v>
      </c>
      <c r="G11" s="32">
        <v>101</v>
      </c>
      <c r="H11" s="32">
        <v>101</v>
      </c>
      <c r="I11" s="32">
        <v>101</v>
      </c>
      <c r="J11" s="32">
        <v>101</v>
      </c>
      <c r="K11" s="32">
        <v>101</v>
      </c>
      <c r="L11" s="32">
        <v>101</v>
      </c>
      <c r="M11" s="32">
        <v>100.5</v>
      </c>
      <c r="N11" s="32">
        <v>101</v>
      </c>
      <c r="O11" s="32">
        <v>101</v>
      </c>
      <c r="P11" s="32">
        <v>101</v>
      </c>
      <c r="Q11" s="32">
        <f t="shared" si="0"/>
        <v>100.95833333333333</v>
      </c>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v>1</v>
      </c>
      <c r="AS11" s="32"/>
      <c r="AT11" s="32"/>
      <c r="AU11" s="32"/>
      <c r="AV11" s="32"/>
      <c r="AW11" s="32"/>
      <c r="AX11" s="32"/>
      <c r="AY11" s="32"/>
      <c r="AZ11" s="32"/>
      <c r="BA11" s="32"/>
    </row>
    <row r="12" spans="1:53" x14ac:dyDescent="0.25">
      <c r="A12" s="32">
        <v>6</v>
      </c>
      <c r="B12" s="31" t="s">
        <v>117</v>
      </c>
      <c r="C12" s="32" t="s">
        <v>118</v>
      </c>
      <c r="D12" s="31" t="s">
        <v>108</v>
      </c>
      <c r="E12" s="32">
        <v>101</v>
      </c>
      <c r="F12" s="32">
        <v>101</v>
      </c>
      <c r="G12" s="32">
        <v>100.5</v>
      </c>
      <c r="H12" s="32">
        <v>101</v>
      </c>
      <c r="I12" s="32">
        <v>101</v>
      </c>
      <c r="J12" s="32">
        <v>101</v>
      </c>
      <c r="K12" s="32">
        <v>101</v>
      </c>
      <c r="L12" s="32">
        <v>101</v>
      </c>
      <c r="M12" s="32">
        <v>101</v>
      </c>
      <c r="N12" s="32">
        <v>101</v>
      </c>
      <c r="O12" s="32">
        <v>101</v>
      </c>
      <c r="P12" s="32">
        <v>100.5</v>
      </c>
      <c r="Q12" s="32">
        <f t="shared" si="0"/>
        <v>100.91666666666667</v>
      </c>
      <c r="R12" s="32"/>
      <c r="S12" s="32"/>
      <c r="T12" s="32"/>
      <c r="U12" s="32"/>
      <c r="V12" s="32"/>
      <c r="W12" s="32"/>
      <c r="X12" s="32"/>
      <c r="Y12" s="32"/>
      <c r="Z12" s="32">
        <v>1</v>
      </c>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v>1</v>
      </c>
    </row>
    <row r="13" spans="1:53" x14ac:dyDescent="0.25">
      <c r="A13" s="32">
        <v>7</v>
      </c>
      <c r="B13" s="31" t="s">
        <v>119</v>
      </c>
      <c r="C13" s="32" t="s">
        <v>120</v>
      </c>
      <c r="D13" s="31" t="s">
        <v>108</v>
      </c>
      <c r="E13" s="32">
        <v>101</v>
      </c>
      <c r="F13" s="32">
        <v>101</v>
      </c>
      <c r="G13" s="32">
        <v>101</v>
      </c>
      <c r="H13" s="32">
        <v>101</v>
      </c>
      <c r="I13" s="32">
        <v>101</v>
      </c>
      <c r="J13" s="32">
        <v>101</v>
      </c>
      <c r="K13" s="32">
        <v>101</v>
      </c>
      <c r="L13" s="32">
        <v>101</v>
      </c>
      <c r="M13" s="32">
        <v>101</v>
      </c>
      <c r="N13" s="32">
        <v>101</v>
      </c>
      <c r="O13" s="32">
        <v>101</v>
      </c>
      <c r="P13" s="32">
        <v>101</v>
      </c>
      <c r="Q13" s="32">
        <f t="shared" si="0"/>
        <v>101</v>
      </c>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row>
    <row r="14" spans="1:53" x14ac:dyDescent="0.25">
      <c r="A14" s="32">
        <v>8</v>
      </c>
      <c r="B14" s="31" t="s">
        <v>121</v>
      </c>
      <c r="C14" s="32" t="s">
        <v>122</v>
      </c>
      <c r="D14" s="31" t="s">
        <v>108</v>
      </c>
      <c r="E14" s="32">
        <v>101</v>
      </c>
      <c r="F14" s="32">
        <v>101</v>
      </c>
      <c r="G14" s="32">
        <v>101</v>
      </c>
      <c r="H14" s="32">
        <v>101</v>
      </c>
      <c r="I14" s="32">
        <v>101</v>
      </c>
      <c r="J14" s="32">
        <v>101</v>
      </c>
      <c r="K14" s="32">
        <v>101</v>
      </c>
      <c r="L14" s="32">
        <v>101</v>
      </c>
      <c r="M14" s="32">
        <v>101</v>
      </c>
      <c r="N14" s="32">
        <v>101</v>
      </c>
      <c r="O14" s="32">
        <v>101</v>
      </c>
      <c r="P14" s="32">
        <v>101</v>
      </c>
      <c r="Q14" s="32">
        <f t="shared" si="0"/>
        <v>101</v>
      </c>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row>
    <row r="15" spans="1:53" x14ac:dyDescent="0.25">
      <c r="A15" s="32">
        <v>9</v>
      </c>
      <c r="B15" s="31" t="s">
        <v>123</v>
      </c>
      <c r="C15" s="32" t="s">
        <v>124</v>
      </c>
      <c r="D15" s="31" t="s">
        <v>108</v>
      </c>
      <c r="E15" s="32">
        <v>101</v>
      </c>
      <c r="F15" s="32">
        <v>101</v>
      </c>
      <c r="G15" s="32">
        <v>101</v>
      </c>
      <c r="H15" s="32">
        <v>101</v>
      </c>
      <c r="I15" s="32">
        <v>101</v>
      </c>
      <c r="J15" s="32">
        <v>101</v>
      </c>
      <c r="K15" s="32">
        <v>100.5</v>
      </c>
      <c r="L15" s="32">
        <v>101</v>
      </c>
      <c r="M15" s="32">
        <v>101</v>
      </c>
      <c r="N15" s="32">
        <v>101</v>
      </c>
      <c r="O15" s="32">
        <v>101</v>
      </c>
      <c r="P15" s="32">
        <v>101</v>
      </c>
      <c r="Q15" s="32">
        <f t="shared" si="0"/>
        <v>100.95833333333333</v>
      </c>
      <c r="R15" s="32"/>
      <c r="S15" s="32"/>
      <c r="T15" s="32"/>
      <c r="U15" s="32"/>
      <c r="V15" s="32"/>
      <c r="W15" s="32"/>
      <c r="X15" s="32"/>
      <c r="Y15" s="32"/>
      <c r="Z15" s="32"/>
      <c r="AA15" s="32"/>
      <c r="AB15" s="32"/>
      <c r="AC15" s="32"/>
      <c r="AD15" s="32"/>
      <c r="AE15" s="32"/>
      <c r="AF15" s="32"/>
      <c r="AG15" s="32"/>
      <c r="AH15" s="32"/>
      <c r="AI15" s="32"/>
      <c r="AJ15" s="32"/>
      <c r="AK15" s="32"/>
      <c r="AL15" s="32">
        <v>1</v>
      </c>
      <c r="AM15" s="32"/>
      <c r="AN15" s="32"/>
      <c r="AO15" s="32"/>
      <c r="AP15" s="32"/>
      <c r="AQ15" s="32"/>
      <c r="AR15" s="32"/>
      <c r="AS15" s="32"/>
      <c r="AT15" s="32"/>
      <c r="AU15" s="32"/>
      <c r="AV15" s="32"/>
      <c r="AW15" s="32"/>
      <c r="AX15" s="32"/>
      <c r="AY15" s="32"/>
      <c r="AZ15" s="32"/>
      <c r="BA15" s="32"/>
    </row>
    <row r="16" spans="1:53" x14ac:dyDescent="0.25">
      <c r="A16" s="32">
        <v>10</v>
      </c>
      <c r="B16" s="31" t="s">
        <v>125</v>
      </c>
      <c r="C16" s="32" t="s">
        <v>126</v>
      </c>
      <c r="D16" s="31" t="s">
        <v>108</v>
      </c>
      <c r="E16" s="32">
        <v>101</v>
      </c>
      <c r="F16" s="32">
        <v>101</v>
      </c>
      <c r="G16" s="32">
        <v>101</v>
      </c>
      <c r="H16" s="32">
        <v>101</v>
      </c>
      <c r="I16" s="32">
        <v>101</v>
      </c>
      <c r="J16" s="32">
        <v>101</v>
      </c>
      <c r="K16" s="32">
        <v>101</v>
      </c>
      <c r="L16" s="32">
        <v>101</v>
      </c>
      <c r="M16" s="32">
        <v>101</v>
      </c>
      <c r="N16" s="32">
        <v>101</v>
      </c>
      <c r="O16" s="32">
        <v>101</v>
      </c>
      <c r="P16" s="32">
        <v>101</v>
      </c>
      <c r="Q16" s="32">
        <f t="shared" si="0"/>
        <v>101</v>
      </c>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row>
    <row r="17" spans="1:53" ht="12.75" customHeight="1" x14ac:dyDescent="0.25">
      <c r="A17" s="32">
        <v>11</v>
      </c>
      <c r="B17" s="31" t="s">
        <v>127</v>
      </c>
      <c r="C17" s="32" t="s">
        <v>128</v>
      </c>
      <c r="D17" s="31" t="s">
        <v>108</v>
      </c>
      <c r="E17" s="32">
        <v>101</v>
      </c>
      <c r="F17" s="32">
        <v>101</v>
      </c>
      <c r="G17" s="32">
        <v>101</v>
      </c>
      <c r="H17" s="32">
        <v>101</v>
      </c>
      <c r="I17" s="32">
        <v>101</v>
      </c>
      <c r="J17" s="32">
        <v>101</v>
      </c>
      <c r="K17" s="32">
        <v>101</v>
      </c>
      <c r="L17" s="32">
        <v>101</v>
      </c>
      <c r="M17" s="32">
        <v>100.5</v>
      </c>
      <c r="N17" s="32">
        <v>101</v>
      </c>
      <c r="O17" s="32">
        <v>101</v>
      </c>
      <c r="P17" s="32">
        <v>101</v>
      </c>
      <c r="Q17" s="32">
        <f t="shared" si="0"/>
        <v>100.95833333333333</v>
      </c>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v>1</v>
      </c>
      <c r="AS17" s="32"/>
      <c r="AT17" s="32"/>
      <c r="AU17" s="32"/>
      <c r="AV17" s="32"/>
      <c r="AW17" s="32"/>
      <c r="AX17" s="32"/>
      <c r="AY17" s="32"/>
      <c r="AZ17" s="32"/>
      <c r="BA17" s="32"/>
    </row>
    <row r="18" spans="1:53" x14ac:dyDescent="0.25">
      <c r="A18" s="32">
        <v>12</v>
      </c>
      <c r="B18" s="31" t="s">
        <v>129</v>
      </c>
      <c r="C18" s="32" t="s">
        <v>130</v>
      </c>
      <c r="D18" s="31" t="s">
        <v>108</v>
      </c>
      <c r="E18" s="32">
        <v>101</v>
      </c>
      <c r="F18" s="32">
        <v>101</v>
      </c>
      <c r="G18" s="32">
        <v>101</v>
      </c>
      <c r="H18" s="32">
        <v>112</v>
      </c>
      <c r="I18" s="32">
        <v>112</v>
      </c>
      <c r="J18" s="32">
        <v>112</v>
      </c>
      <c r="K18" s="32">
        <v>112</v>
      </c>
      <c r="L18" s="32">
        <v>112</v>
      </c>
      <c r="M18" s="32">
        <v>112</v>
      </c>
      <c r="N18" s="32">
        <v>112</v>
      </c>
      <c r="O18" s="32">
        <v>112</v>
      </c>
      <c r="P18" s="32">
        <v>112</v>
      </c>
      <c r="Q18" s="32">
        <f t="shared" si="0"/>
        <v>109.25</v>
      </c>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row>
    <row r="19" spans="1:53" x14ac:dyDescent="0.25">
      <c r="A19" s="32">
        <v>13</v>
      </c>
      <c r="B19" s="31" t="s">
        <v>131</v>
      </c>
      <c r="C19" s="32" t="s">
        <v>132</v>
      </c>
      <c r="D19" s="31" t="s">
        <v>108</v>
      </c>
      <c r="E19" s="32">
        <v>101</v>
      </c>
      <c r="F19" s="32">
        <v>101</v>
      </c>
      <c r="G19" s="32">
        <v>101</v>
      </c>
      <c r="H19" s="32">
        <v>101</v>
      </c>
      <c r="I19" s="32">
        <v>101</v>
      </c>
      <c r="J19" s="32">
        <v>101</v>
      </c>
      <c r="K19" s="32">
        <v>101</v>
      </c>
      <c r="L19" s="32">
        <v>101</v>
      </c>
      <c r="M19" s="32">
        <v>101</v>
      </c>
      <c r="N19" s="32">
        <v>101</v>
      </c>
      <c r="O19" s="32">
        <v>101</v>
      </c>
      <c r="P19" s="32">
        <v>101</v>
      </c>
      <c r="Q19" s="32">
        <f t="shared" si="0"/>
        <v>101</v>
      </c>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row>
    <row r="20" spans="1:53" x14ac:dyDescent="0.25">
      <c r="A20" s="32">
        <v>14</v>
      </c>
      <c r="B20" s="31" t="s">
        <v>133</v>
      </c>
      <c r="C20" s="32" t="s">
        <v>134</v>
      </c>
      <c r="D20" s="31" t="s">
        <v>108</v>
      </c>
      <c r="E20" s="32">
        <v>101</v>
      </c>
      <c r="F20" s="32">
        <v>101</v>
      </c>
      <c r="G20" s="32">
        <v>101</v>
      </c>
      <c r="H20" s="32">
        <v>112</v>
      </c>
      <c r="I20" s="32">
        <v>101</v>
      </c>
      <c r="J20" s="32">
        <v>101</v>
      </c>
      <c r="K20" s="32">
        <v>101</v>
      </c>
      <c r="L20" s="32">
        <v>101</v>
      </c>
      <c r="M20" s="32">
        <v>101</v>
      </c>
      <c r="N20" s="32">
        <v>100.5</v>
      </c>
      <c r="O20" s="32">
        <v>101</v>
      </c>
      <c r="P20" s="32">
        <v>100</v>
      </c>
      <c r="Q20" s="32">
        <f t="shared" si="0"/>
        <v>101.79166666666667</v>
      </c>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v>1</v>
      </c>
      <c r="AV20" s="32"/>
      <c r="AW20" s="32"/>
      <c r="AX20" s="32"/>
      <c r="AY20" s="32"/>
      <c r="AZ20" s="32"/>
      <c r="BA20" s="32">
        <v>2</v>
      </c>
    </row>
    <row r="21" spans="1:53" x14ac:dyDescent="0.25">
      <c r="A21" s="32">
        <v>15</v>
      </c>
      <c r="B21" s="31" t="s">
        <v>135</v>
      </c>
      <c r="C21" s="32" t="s">
        <v>136</v>
      </c>
      <c r="D21" s="31" t="s">
        <v>108</v>
      </c>
      <c r="E21" s="32">
        <v>101</v>
      </c>
      <c r="F21" s="32">
        <v>101</v>
      </c>
      <c r="G21" s="32">
        <v>101</v>
      </c>
      <c r="H21" s="32">
        <v>101</v>
      </c>
      <c r="I21" s="32">
        <v>101</v>
      </c>
      <c r="J21" s="32">
        <v>101</v>
      </c>
      <c r="K21" s="32">
        <v>101</v>
      </c>
      <c r="L21" s="32">
        <v>101</v>
      </c>
      <c r="M21" s="32">
        <v>101</v>
      </c>
      <c r="N21" s="32">
        <v>101</v>
      </c>
      <c r="O21" s="32">
        <v>101</v>
      </c>
      <c r="P21" s="32">
        <v>101</v>
      </c>
      <c r="Q21" s="32">
        <f t="shared" si="0"/>
        <v>101</v>
      </c>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row>
    <row r="26" spans="1:53" ht="14.25" customHeight="1" x14ac:dyDescent="0.25"/>
    <row r="36" spans="2:32" x14ac:dyDescent="0.25">
      <c r="B36" s="33"/>
      <c r="D36" s="33"/>
      <c r="AF36" s="33">
        <v>-23</v>
      </c>
    </row>
  </sheetData>
  <autoFilter ref="A6:BA21" xr:uid="{00000000-0009-0000-0000-000004000000}"/>
  <mergeCells count="37">
    <mergeCell ref="A2:Q2"/>
    <mergeCell ref="A1:Q1"/>
    <mergeCell ref="AV5:AX5"/>
    <mergeCell ref="AY5:BA5"/>
    <mergeCell ref="E3:P4"/>
    <mergeCell ref="X5:Z5"/>
    <mergeCell ref="AA5:AC5"/>
    <mergeCell ref="AD5:AF5"/>
    <mergeCell ref="AG5:AI5"/>
    <mergeCell ref="AJ5:AL5"/>
    <mergeCell ref="AM5:AO5"/>
    <mergeCell ref="R5:T5"/>
    <mergeCell ref="U5:W5"/>
    <mergeCell ref="N5:N6"/>
    <mergeCell ref="O5:O6"/>
    <mergeCell ref="R3:BA3"/>
    <mergeCell ref="F5:F6"/>
    <mergeCell ref="G5:G6"/>
    <mergeCell ref="P5:P6"/>
    <mergeCell ref="H5:H6"/>
    <mergeCell ref="I5:I6"/>
    <mergeCell ref="A3:A6"/>
    <mergeCell ref="B3:B6"/>
    <mergeCell ref="C3:C6"/>
    <mergeCell ref="D3:D6"/>
    <mergeCell ref="E5:E6"/>
    <mergeCell ref="R4:Z4"/>
    <mergeCell ref="AJ4:AR4"/>
    <mergeCell ref="AP5:AR5"/>
    <mergeCell ref="J5:J6"/>
    <mergeCell ref="AS5:AU5"/>
    <mergeCell ref="K5:K6"/>
    <mergeCell ref="L5:L6"/>
    <mergeCell ref="M5:M6"/>
    <mergeCell ref="Q5:Q6"/>
    <mergeCell ref="AA4:AI4"/>
    <mergeCell ref="AS4:BA4"/>
  </mergeCells>
  <pageMargins left="0.2" right="0.2"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7"/>
  <sheetViews>
    <sheetView zoomScale="80" zoomScaleNormal="80" workbookViewId="0">
      <selection activeCell="R14" sqref="R14"/>
    </sheetView>
  </sheetViews>
  <sheetFormatPr defaultRowHeight="15.75" x14ac:dyDescent="0.25"/>
  <cols>
    <col min="1" max="1" width="5.25" customWidth="1"/>
    <col min="2" max="2" width="19.5" customWidth="1"/>
    <col min="4" max="4" width="19.25" customWidth="1"/>
    <col min="5" max="5" width="7.625" customWidth="1"/>
    <col min="6" max="6" width="10.375" customWidth="1"/>
    <col min="7" max="7" width="7.25" customWidth="1"/>
    <col min="8" max="9" width="7.125" bestFit="1" customWidth="1"/>
    <col min="10" max="11" width="8.375" bestFit="1" customWidth="1"/>
    <col min="12" max="12" width="7" customWidth="1"/>
    <col min="13" max="13" width="6.875" bestFit="1" customWidth="1"/>
    <col min="14" max="14" width="10.5" style="40" bestFit="1" customWidth="1"/>
    <col min="15" max="23" width="3.125" bestFit="1" customWidth="1"/>
    <col min="24" max="28" width="4" bestFit="1" customWidth="1"/>
    <col min="29" max="32" width="3.125" bestFit="1" customWidth="1"/>
    <col min="33" max="34" width="3.125" customWidth="1"/>
    <col min="35" max="41" width="5.25" customWidth="1"/>
    <col min="42" max="42" width="3.5" customWidth="1"/>
  </cols>
  <sheetData>
    <row r="1" spans="1:42" ht="15.75" customHeight="1" x14ac:dyDescent="0.25">
      <c r="A1" s="182" t="s">
        <v>34</v>
      </c>
      <c r="B1" s="182"/>
      <c r="C1" s="182"/>
      <c r="D1" s="182"/>
      <c r="E1" s="182"/>
      <c r="F1" s="182"/>
      <c r="G1" s="182"/>
      <c r="H1" s="182"/>
      <c r="I1" s="182"/>
      <c r="J1" s="182"/>
      <c r="K1" s="182"/>
      <c r="L1" s="182"/>
      <c r="M1" s="182"/>
      <c r="N1" s="182"/>
      <c r="O1" s="5"/>
      <c r="P1" s="5"/>
      <c r="Q1" s="5"/>
      <c r="R1" s="5"/>
      <c r="S1" s="5"/>
      <c r="T1" s="5"/>
      <c r="U1" s="5"/>
      <c r="V1" s="5"/>
      <c r="W1" s="4"/>
      <c r="X1" s="5"/>
      <c r="Y1" s="5"/>
      <c r="Z1" s="5"/>
      <c r="AA1" s="5"/>
      <c r="AB1" s="5"/>
      <c r="AC1" s="5"/>
      <c r="AD1" s="5"/>
      <c r="AE1" s="5"/>
      <c r="AF1" s="5"/>
      <c r="AG1" s="5"/>
      <c r="AH1" s="5"/>
      <c r="AI1" s="5"/>
      <c r="AJ1" s="5"/>
      <c r="AK1" s="5"/>
      <c r="AL1" s="5"/>
      <c r="AM1" s="5"/>
      <c r="AN1" s="5"/>
      <c r="AO1" s="5"/>
      <c r="AP1" s="5"/>
    </row>
    <row r="2" spans="1:42" x14ac:dyDescent="0.25">
      <c r="A2" s="190" t="s">
        <v>137</v>
      </c>
      <c r="B2" s="190"/>
      <c r="C2" s="190"/>
      <c r="D2" s="190"/>
      <c r="E2" s="190"/>
      <c r="F2" s="190"/>
      <c r="G2" s="190"/>
      <c r="H2" s="190"/>
      <c r="I2" s="190"/>
      <c r="J2" s="190"/>
      <c r="K2" s="190"/>
      <c r="L2" s="190"/>
      <c r="M2" s="190"/>
      <c r="N2" s="190"/>
      <c r="O2" s="5"/>
      <c r="P2" s="5"/>
      <c r="Q2" s="5"/>
      <c r="R2" s="5"/>
      <c r="S2" s="5"/>
      <c r="T2" s="5"/>
      <c r="U2" s="5"/>
      <c r="V2" s="5"/>
      <c r="W2" s="4"/>
      <c r="X2" s="5"/>
      <c r="Y2" s="5"/>
      <c r="Z2" s="5"/>
      <c r="AA2" s="5"/>
      <c r="AB2" s="5"/>
      <c r="AC2" s="5"/>
      <c r="AD2" s="5"/>
      <c r="AE2" s="5"/>
      <c r="AF2" s="5"/>
      <c r="AG2" s="5"/>
      <c r="AH2" s="5"/>
      <c r="AI2" s="5"/>
      <c r="AJ2" s="5"/>
      <c r="AK2" s="5"/>
      <c r="AL2" s="5"/>
      <c r="AM2" s="5"/>
      <c r="AN2" s="5"/>
      <c r="AO2" s="5"/>
      <c r="AP2" s="5"/>
    </row>
    <row r="3" spans="1:42" x14ac:dyDescent="0.25">
      <c r="A3" s="37"/>
      <c r="B3" s="37"/>
      <c r="C3" s="37"/>
      <c r="D3" s="37"/>
      <c r="E3" s="37"/>
      <c r="F3" s="37"/>
      <c r="G3" s="37"/>
      <c r="H3" s="37"/>
      <c r="I3" s="37"/>
      <c r="J3" s="37"/>
      <c r="K3" s="37"/>
      <c r="L3" s="37"/>
      <c r="M3" s="37"/>
      <c r="N3" s="41"/>
      <c r="O3" s="5"/>
      <c r="P3" s="5"/>
      <c r="Q3" s="5"/>
      <c r="R3" s="5"/>
      <c r="S3" s="5"/>
      <c r="T3" s="5"/>
      <c r="U3" s="5"/>
      <c r="V3" s="5"/>
      <c r="W3" s="4"/>
      <c r="X3" s="5"/>
      <c r="Y3" s="5"/>
      <c r="Z3" s="5"/>
      <c r="AA3" s="5"/>
      <c r="AB3" s="5"/>
      <c r="AC3" s="5"/>
      <c r="AD3" s="5"/>
      <c r="AE3" s="5"/>
      <c r="AF3" s="5"/>
      <c r="AG3" s="5"/>
      <c r="AH3" s="5"/>
      <c r="AI3" s="5"/>
      <c r="AJ3" s="5"/>
      <c r="AK3" s="5"/>
      <c r="AL3" s="5"/>
      <c r="AM3" s="5"/>
      <c r="AN3" s="5"/>
      <c r="AO3" s="5"/>
      <c r="AP3" s="5"/>
    </row>
    <row r="4" spans="1:42" ht="60" customHeight="1" x14ac:dyDescent="0.25">
      <c r="A4" s="183" t="s">
        <v>3</v>
      </c>
      <c r="B4" s="183" t="s">
        <v>4</v>
      </c>
      <c r="C4" s="184" t="s">
        <v>35</v>
      </c>
      <c r="D4" s="184" t="s">
        <v>37</v>
      </c>
      <c r="E4" s="181" t="s">
        <v>20</v>
      </c>
      <c r="F4" s="181" t="s">
        <v>7</v>
      </c>
      <c r="G4" s="181" t="s">
        <v>8</v>
      </c>
      <c r="H4" s="188" t="s">
        <v>138</v>
      </c>
      <c r="I4" s="189"/>
      <c r="J4" s="179" t="s">
        <v>139</v>
      </c>
      <c r="K4" s="179" t="s">
        <v>140</v>
      </c>
      <c r="L4" s="179" t="s">
        <v>38</v>
      </c>
      <c r="M4" s="179" t="s">
        <v>39</v>
      </c>
      <c r="N4" s="186" t="s">
        <v>9</v>
      </c>
      <c r="O4" s="181" t="s">
        <v>141</v>
      </c>
      <c r="P4" s="181"/>
      <c r="Q4" s="181"/>
      <c r="R4" s="181"/>
      <c r="S4" s="181"/>
      <c r="T4" s="181"/>
      <c r="U4" s="181"/>
      <c r="V4" s="181"/>
      <c r="W4" s="181"/>
      <c r="X4" s="181"/>
      <c r="Y4" s="181"/>
      <c r="Z4" s="181"/>
      <c r="AA4" s="181"/>
      <c r="AB4" s="181"/>
      <c r="AC4" s="181"/>
      <c r="AD4" s="181"/>
      <c r="AE4" s="181"/>
      <c r="AF4" s="181"/>
      <c r="AG4" s="181"/>
      <c r="AH4" s="181"/>
      <c r="AI4" s="181" t="s">
        <v>40</v>
      </c>
      <c r="AJ4" s="181"/>
      <c r="AK4" s="181"/>
      <c r="AL4" s="181"/>
      <c r="AM4" s="181"/>
      <c r="AN4" s="181"/>
      <c r="AO4" s="181"/>
      <c r="AP4" s="181"/>
    </row>
    <row r="5" spans="1:42" ht="60" x14ac:dyDescent="0.25">
      <c r="A5" s="183"/>
      <c r="B5" s="183"/>
      <c r="C5" s="185"/>
      <c r="D5" s="185"/>
      <c r="E5" s="181"/>
      <c r="F5" s="181"/>
      <c r="G5" s="181"/>
      <c r="H5" s="27" t="s">
        <v>142</v>
      </c>
      <c r="I5" s="27" t="s">
        <v>143</v>
      </c>
      <c r="J5" s="180"/>
      <c r="K5" s="180"/>
      <c r="L5" s="180"/>
      <c r="M5" s="180"/>
      <c r="N5" s="187"/>
      <c r="O5" s="7" t="s">
        <v>41</v>
      </c>
      <c r="P5" s="7" t="s">
        <v>42</v>
      </c>
      <c r="Q5" s="7" t="s">
        <v>43</v>
      </c>
      <c r="R5" s="7" t="s">
        <v>44</v>
      </c>
      <c r="S5" s="7" t="s">
        <v>45</v>
      </c>
      <c r="T5" s="7" t="s">
        <v>46</v>
      </c>
      <c r="U5" s="7" t="s">
        <v>47</v>
      </c>
      <c r="V5" s="7" t="s">
        <v>48</v>
      </c>
      <c r="W5" s="7" t="s">
        <v>49</v>
      </c>
      <c r="X5" s="7" t="s">
        <v>50</v>
      </c>
      <c r="Y5" s="7" t="s">
        <v>51</v>
      </c>
      <c r="Z5" s="7" t="s">
        <v>52</v>
      </c>
      <c r="AA5" s="7" t="s">
        <v>53</v>
      </c>
      <c r="AB5" s="7" t="s">
        <v>54</v>
      </c>
      <c r="AC5" s="7" t="s">
        <v>55</v>
      </c>
      <c r="AD5" s="7" t="s">
        <v>56</v>
      </c>
      <c r="AE5" s="7" t="s">
        <v>57</v>
      </c>
      <c r="AF5" s="7" t="s">
        <v>58</v>
      </c>
      <c r="AG5" s="7">
        <v>3</v>
      </c>
      <c r="AH5" s="7">
        <v>4</v>
      </c>
      <c r="AI5" s="7">
        <v>1</v>
      </c>
      <c r="AJ5" s="7">
        <v>2</v>
      </c>
      <c r="AK5" s="7">
        <v>3</v>
      </c>
      <c r="AL5" s="7">
        <v>4</v>
      </c>
      <c r="AM5" s="7">
        <v>5</v>
      </c>
      <c r="AN5" s="7">
        <v>6</v>
      </c>
      <c r="AO5" s="7">
        <v>7</v>
      </c>
      <c r="AP5" s="7">
        <v>8</v>
      </c>
    </row>
    <row r="6" spans="1:42" ht="30" x14ac:dyDescent="0.25">
      <c r="A6" s="7">
        <v>1</v>
      </c>
      <c r="B6" s="38" t="s">
        <v>146</v>
      </c>
      <c r="C6" s="32" t="s">
        <v>147</v>
      </c>
      <c r="D6" s="39" t="s">
        <v>108</v>
      </c>
      <c r="E6" s="34"/>
      <c r="F6" s="27" t="s">
        <v>148</v>
      </c>
      <c r="G6" s="7" t="s">
        <v>145</v>
      </c>
      <c r="H6" s="7">
        <v>110</v>
      </c>
      <c r="I6" s="7">
        <v>100</v>
      </c>
      <c r="J6" s="7">
        <v>0.9</v>
      </c>
      <c r="K6" s="7">
        <v>90</v>
      </c>
      <c r="L6" s="7">
        <v>11</v>
      </c>
      <c r="M6" s="7">
        <v>0</v>
      </c>
      <c r="N6" s="30">
        <v>101</v>
      </c>
      <c r="O6" s="7"/>
      <c r="P6" s="7"/>
      <c r="Q6" s="7"/>
      <c r="R6" s="7"/>
      <c r="S6" s="7"/>
      <c r="T6" s="7"/>
      <c r="U6" s="7"/>
      <c r="V6" s="7"/>
      <c r="W6" s="7"/>
      <c r="X6" s="7"/>
      <c r="Y6" s="7"/>
      <c r="Z6" s="7"/>
      <c r="AA6" s="7"/>
      <c r="AB6" s="7"/>
      <c r="AC6" s="7"/>
      <c r="AD6" s="7"/>
      <c r="AE6" s="7"/>
      <c r="AF6" s="7"/>
      <c r="AG6" s="7"/>
      <c r="AH6" s="7"/>
      <c r="AI6" s="7"/>
      <c r="AJ6" s="7"/>
      <c r="AK6" s="7"/>
      <c r="AL6" s="7"/>
      <c r="AM6" s="7"/>
      <c r="AN6" s="7"/>
      <c r="AO6" s="7"/>
      <c r="AP6" s="7"/>
    </row>
    <row r="7" spans="1:42" ht="30" x14ac:dyDescent="0.25">
      <c r="A7" s="7">
        <v>2</v>
      </c>
      <c r="B7" s="38" t="s">
        <v>144</v>
      </c>
      <c r="C7" s="32" t="s">
        <v>149</v>
      </c>
      <c r="D7" s="39" t="s">
        <v>108</v>
      </c>
      <c r="E7" s="34"/>
      <c r="F7" s="27" t="s">
        <v>148</v>
      </c>
      <c r="G7" s="7" t="s">
        <v>145</v>
      </c>
      <c r="H7" s="7">
        <v>110</v>
      </c>
      <c r="I7" s="7">
        <v>100</v>
      </c>
      <c r="J7" s="7">
        <v>0.9</v>
      </c>
      <c r="K7" s="7">
        <v>90</v>
      </c>
      <c r="L7" s="7">
        <v>11</v>
      </c>
      <c r="M7" s="7">
        <v>0</v>
      </c>
      <c r="N7" s="30">
        <v>101</v>
      </c>
      <c r="O7" s="7"/>
      <c r="P7" s="7"/>
      <c r="Q7" s="7"/>
      <c r="R7" s="7"/>
      <c r="S7" s="7"/>
      <c r="T7" s="7"/>
      <c r="U7" s="7"/>
      <c r="V7" s="7"/>
      <c r="W7" s="7"/>
      <c r="X7" s="7"/>
      <c r="Y7" s="7"/>
      <c r="Z7" s="7"/>
      <c r="AA7" s="7"/>
      <c r="AB7" s="7"/>
      <c r="AC7" s="7"/>
      <c r="AD7" s="7"/>
      <c r="AE7" s="7"/>
      <c r="AF7" s="7"/>
      <c r="AG7" s="7"/>
      <c r="AH7" s="7"/>
      <c r="AI7" s="7"/>
      <c r="AJ7" s="7"/>
      <c r="AK7" s="7"/>
      <c r="AL7" s="7"/>
      <c r="AM7" s="7"/>
      <c r="AN7" s="7"/>
      <c r="AO7" s="7"/>
      <c r="AP7" s="7"/>
    </row>
  </sheetData>
  <autoFilter ref="A5:AP5" xr:uid="{00000000-0009-0000-0000-000005000000}"/>
  <mergeCells count="17">
    <mergeCell ref="L4:L5"/>
    <mergeCell ref="M4:M5"/>
    <mergeCell ref="O4:AH4"/>
    <mergeCell ref="AI4:AP4"/>
    <mergeCell ref="A1:N1"/>
    <mergeCell ref="A4:A5"/>
    <mergeCell ref="B4:B5"/>
    <mergeCell ref="C4:C5"/>
    <mergeCell ref="D4:D5"/>
    <mergeCell ref="E4:E5"/>
    <mergeCell ref="F4:F5"/>
    <mergeCell ref="N4:N5"/>
    <mergeCell ref="G4:G5"/>
    <mergeCell ref="H4:I4"/>
    <mergeCell ref="J4:J5"/>
    <mergeCell ref="A2:N2"/>
    <mergeCell ref="K4:K5"/>
  </mergeCells>
  <conditionalFormatting sqref="C4:C7">
    <cfRule type="duplicateValues" dxfId="3" priority="28"/>
  </conditionalFormatting>
  <conditionalFormatting sqref="A1">
    <cfRule type="duplicateValues" dxfId="2" priority="29"/>
  </conditionalFormatting>
  <printOptions horizontalCentered="1"/>
  <pageMargins left="0.2" right="0.2"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87"/>
  <sheetViews>
    <sheetView workbookViewId="0">
      <selection activeCell="G16" sqref="G16"/>
    </sheetView>
  </sheetViews>
  <sheetFormatPr defaultRowHeight="15.75" x14ac:dyDescent="0.25"/>
  <cols>
    <col min="1" max="1" width="5.125" customWidth="1"/>
    <col min="2" max="2" width="17.875" bestFit="1" customWidth="1"/>
    <col min="3" max="3" width="36.875" bestFit="1" customWidth="1"/>
    <col min="4" max="4" width="27" customWidth="1"/>
    <col min="5" max="5" width="12.125" style="3" customWidth="1"/>
    <col min="6" max="6" width="13" style="3" customWidth="1"/>
    <col min="7" max="11" width="9" style="3"/>
    <col min="12" max="13" width="10.125" style="3" customWidth="1"/>
    <col min="14" max="14" width="0" style="47" hidden="1" customWidth="1"/>
  </cols>
  <sheetData>
    <row r="1" spans="1:14" s="44" customFormat="1" ht="33" customHeight="1" x14ac:dyDescent="0.25">
      <c r="A1" s="44" t="s">
        <v>150</v>
      </c>
      <c r="E1" s="45"/>
      <c r="F1" s="45"/>
      <c r="G1" s="45"/>
      <c r="H1" s="45"/>
      <c r="I1" s="45"/>
      <c r="J1" s="45"/>
      <c r="K1" s="45"/>
      <c r="L1" s="45"/>
      <c r="M1" s="45"/>
      <c r="N1" s="46"/>
    </row>
    <row r="3" spans="1:14" ht="25.5" customHeight="1" x14ac:dyDescent="0.25">
      <c r="A3" s="141" t="s">
        <v>3</v>
      </c>
      <c r="B3" s="141" t="s">
        <v>4</v>
      </c>
      <c r="C3" s="141" t="s">
        <v>36</v>
      </c>
      <c r="D3" s="141" t="s">
        <v>37</v>
      </c>
      <c r="E3" s="139" t="s">
        <v>151</v>
      </c>
      <c r="F3" s="139" t="s">
        <v>152</v>
      </c>
      <c r="G3" s="141" t="s">
        <v>153</v>
      </c>
      <c r="H3" s="141"/>
      <c r="I3" s="141"/>
      <c r="J3" s="42" t="s">
        <v>154</v>
      </c>
      <c r="K3" s="42"/>
      <c r="L3" s="139" t="s">
        <v>155</v>
      </c>
      <c r="M3" s="139" t="s">
        <v>156</v>
      </c>
      <c r="N3" s="191" t="s">
        <v>157</v>
      </c>
    </row>
    <row r="4" spans="1:14" s="45" customFormat="1" ht="25.5" customHeight="1" x14ac:dyDescent="0.25">
      <c r="A4" s="141"/>
      <c r="B4" s="141"/>
      <c r="C4" s="141"/>
      <c r="D4" s="141"/>
      <c r="E4" s="140"/>
      <c r="F4" s="140"/>
      <c r="G4" s="18">
        <v>1</v>
      </c>
      <c r="H4" s="18">
        <v>2</v>
      </c>
      <c r="I4" s="18">
        <v>3</v>
      </c>
      <c r="J4" s="18">
        <v>1</v>
      </c>
      <c r="K4" s="18">
        <v>2</v>
      </c>
      <c r="L4" s="140"/>
      <c r="M4" s="140"/>
      <c r="N4" s="192"/>
    </row>
    <row r="5" spans="1:14" x14ac:dyDescent="0.25">
      <c r="A5" s="48">
        <v>1</v>
      </c>
      <c r="B5" s="49" t="s">
        <v>158</v>
      </c>
      <c r="C5" s="49" t="s">
        <v>159</v>
      </c>
      <c r="D5" s="49" t="s">
        <v>59</v>
      </c>
      <c r="E5" s="50">
        <v>0</v>
      </c>
      <c r="F5" s="50"/>
      <c r="G5" s="50"/>
      <c r="H5" s="50"/>
      <c r="I5" s="50"/>
      <c r="J5" s="50">
        <v>100</v>
      </c>
      <c r="K5" s="50"/>
      <c r="L5" s="50">
        <f>VLOOKUP(B5,'[1]GV đi học nước ngoài'!B$4:I$77,8,0)</f>
        <v>0</v>
      </c>
      <c r="M5" s="50" t="s">
        <v>16</v>
      </c>
      <c r="N5" s="51">
        <f t="shared" ref="N5:N36" si="0">L5/150*100</f>
        <v>0</v>
      </c>
    </row>
    <row r="6" spans="1:14" x14ac:dyDescent="0.25">
      <c r="A6" s="28">
        <v>2</v>
      </c>
      <c r="B6" s="29" t="s">
        <v>160</v>
      </c>
      <c r="C6" s="29" t="s">
        <v>161</v>
      </c>
      <c r="D6" s="29" t="s">
        <v>59</v>
      </c>
      <c r="E6" s="50">
        <v>90</v>
      </c>
      <c r="F6" s="52"/>
      <c r="G6" s="50"/>
      <c r="H6" s="52"/>
      <c r="I6" s="52"/>
      <c r="J6" s="50"/>
      <c r="K6" s="50">
        <f>VLOOKUP(B6,'[2]nhóm đi học nước ngoài'!B$14:H$70,7,0)</f>
        <v>100</v>
      </c>
      <c r="L6" s="52">
        <f>VLOOKUP(B6,'[1]GV đi học nước ngoài'!B$4:I$77,8,0)</f>
        <v>0</v>
      </c>
      <c r="M6" s="50">
        <f>E6+F6+G6*0.05+H6*0.05+I6*0.05-J6*0.1-K6*0.1</f>
        <v>80</v>
      </c>
      <c r="N6" s="51">
        <f t="shared" si="0"/>
        <v>0</v>
      </c>
    </row>
    <row r="7" spans="1:14" x14ac:dyDescent="0.25">
      <c r="A7" s="48">
        <v>3</v>
      </c>
      <c r="B7" s="29" t="s">
        <v>162</v>
      </c>
      <c r="C7" s="29" t="s">
        <v>161</v>
      </c>
      <c r="D7" s="29" t="s">
        <v>59</v>
      </c>
      <c r="E7" s="50">
        <v>0</v>
      </c>
      <c r="F7" s="50"/>
      <c r="G7" s="50">
        <f>VLOOKUP(B7,[3]Sheet2!A$7:B$132,2,0)</f>
        <v>100</v>
      </c>
      <c r="H7" s="50"/>
      <c r="I7" s="50"/>
      <c r="J7" s="50">
        <v>100</v>
      </c>
      <c r="K7" s="50"/>
      <c r="L7" s="50">
        <f>VLOOKUP(B7,'[1]GV đi học nước ngoài'!B$4:I$77,8,0)</f>
        <v>0</v>
      </c>
      <c r="M7" s="50" t="s">
        <v>16</v>
      </c>
      <c r="N7" s="51">
        <f t="shared" si="0"/>
        <v>0</v>
      </c>
    </row>
    <row r="8" spans="1:14" x14ac:dyDescent="0.25">
      <c r="A8" s="28">
        <v>4</v>
      </c>
      <c r="B8" s="29" t="s">
        <v>163</v>
      </c>
      <c r="C8" s="29" t="s">
        <v>164</v>
      </c>
      <c r="D8" s="29" t="s">
        <v>59</v>
      </c>
      <c r="E8" s="50">
        <v>90</v>
      </c>
      <c r="F8" s="52"/>
      <c r="G8" s="50"/>
      <c r="H8" s="52"/>
      <c r="I8" s="52"/>
      <c r="J8" s="50"/>
      <c r="K8" s="50">
        <f>VLOOKUP(B8,'[2]nhóm đi học nước ngoài'!B$14:H$70,7,0)</f>
        <v>100</v>
      </c>
      <c r="L8" s="52">
        <f>VLOOKUP(B8,'[1]GV đi học nước ngoài'!B$4:I$77,8,0)</f>
        <v>0</v>
      </c>
      <c r="M8" s="50">
        <f>E8+F8+G8*0.05+H8*0.05+I8*0.05-J8*0.1-K8*0.1</f>
        <v>80</v>
      </c>
      <c r="N8" s="51">
        <f t="shared" si="0"/>
        <v>0</v>
      </c>
    </row>
    <row r="9" spans="1:14" x14ac:dyDescent="0.25">
      <c r="A9" s="48">
        <v>5</v>
      </c>
      <c r="B9" s="29" t="s">
        <v>165</v>
      </c>
      <c r="C9" s="29" t="s">
        <v>164</v>
      </c>
      <c r="D9" s="29" t="s">
        <v>59</v>
      </c>
      <c r="E9" s="50">
        <v>90</v>
      </c>
      <c r="F9" s="52"/>
      <c r="G9" s="50"/>
      <c r="H9" s="52"/>
      <c r="I9" s="52"/>
      <c r="J9" s="50"/>
      <c r="K9" s="50">
        <f>VLOOKUP(B9,'[2]nhóm đi học nước ngoài'!B$14:H$70,7,0)</f>
        <v>100</v>
      </c>
      <c r="L9" s="52">
        <f>VLOOKUP(B9,'[1]GV đi học nước ngoài'!B$4:I$77,8,0)</f>
        <v>0</v>
      </c>
      <c r="M9" s="50">
        <f>E9+F9+G9*0.05+H9*0.05+I9*0.05-J9*0.1-K9*0.1</f>
        <v>80</v>
      </c>
      <c r="N9" s="51">
        <f t="shared" si="0"/>
        <v>0</v>
      </c>
    </row>
    <row r="10" spans="1:14" s="1" customFormat="1" x14ac:dyDescent="0.25">
      <c r="A10" s="28">
        <v>6</v>
      </c>
      <c r="B10" s="34" t="s">
        <v>166</v>
      </c>
      <c r="C10" s="34" t="s">
        <v>164</v>
      </c>
      <c r="D10" s="34" t="s">
        <v>59</v>
      </c>
      <c r="E10" s="50">
        <v>0</v>
      </c>
      <c r="F10" s="2"/>
      <c r="G10" s="50"/>
      <c r="H10" s="2"/>
      <c r="I10" s="2"/>
      <c r="J10" s="50">
        <v>100</v>
      </c>
      <c r="K10" s="50"/>
      <c r="L10" s="2">
        <f>VLOOKUP(B10,'[1]GV đi học nước ngoài'!B$4:I$77,8,0)</f>
        <v>0</v>
      </c>
      <c r="M10" s="50" t="s">
        <v>16</v>
      </c>
      <c r="N10" s="51">
        <f t="shared" si="0"/>
        <v>0</v>
      </c>
    </row>
    <row r="11" spans="1:14" x14ac:dyDescent="0.25">
      <c r="A11" s="48">
        <v>7</v>
      </c>
      <c r="B11" s="29" t="s">
        <v>167</v>
      </c>
      <c r="C11" s="29" t="s">
        <v>168</v>
      </c>
      <c r="D11" s="29" t="s">
        <v>59</v>
      </c>
      <c r="E11" s="50">
        <v>0</v>
      </c>
      <c r="F11" s="50"/>
      <c r="G11" s="50"/>
      <c r="H11" s="50"/>
      <c r="I11" s="50"/>
      <c r="J11" s="50">
        <v>100</v>
      </c>
      <c r="K11" s="50"/>
      <c r="L11" s="50">
        <f>VLOOKUP(B11,'[1]GV đi học nước ngoài'!B$4:I$77,8,0)</f>
        <v>0</v>
      </c>
      <c r="M11" s="50" t="s">
        <v>16</v>
      </c>
      <c r="N11" s="51">
        <f t="shared" si="0"/>
        <v>0</v>
      </c>
    </row>
    <row r="12" spans="1:14" x14ac:dyDescent="0.25">
      <c r="A12" s="28">
        <v>8</v>
      </c>
      <c r="B12" s="29" t="s">
        <v>169</v>
      </c>
      <c r="C12" s="29" t="s">
        <v>170</v>
      </c>
      <c r="D12" s="29" t="s">
        <v>60</v>
      </c>
      <c r="E12" s="50">
        <v>0</v>
      </c>
      <c r="F12" s="50"/>
      <c r="G12" s="50"/>
      <c r="H12" s="50"/>
      <c r="I12" s="50"/>
      <c r="J12" s="50">
        <v>100</v>
      </c>
      <c r="K12" s="50"/>
      <c r="L12" s="50">
        <f>VLOOKUP(B12,'[1]GV đi học nước ngoài'!B$4:I$77,8,0)</f>
        <v>0</v>
      </c>
      <c r="M12" s="50" t="s">
        <v>16</v>
      </c>
      <c r="N12" s="51">
        <f t="shared" si="0"/>
        <v>0</v>
      </c>
    </row>
    <row r="13" spans="1:14" x14ac:dyDescent="0.25">
      <c r="A13" s="48">
        <v>9</v>
      </c>
      <c r="B13" s="29" t="s">
        <v>171</v>
      </c>
      <c r="C13" s="29" t="s">
        <v>82</v>
      </c>
      <c r="D13" s="29" t="s">
        <v>60</v>
      </c>
      <c r="E13" s="50">
        <v>0</v>
      </c>
      <c r="F13" s="50"/>
      <c r="G13" s="50"/>
      <c r="H13" s="50"/>
      <c r="I13" s="50"/>
      <c r="J13" s="50">
        <v>100</v>
      </c>
      <c r="K13" s="50"/>
      <c r="L13" s="50">
        <f>VLOOKUP(B13,'[1]GV đi học nước ngoài'!B$4:I$77,8,0)</f>
        <v>0</v>
      </c>
      <c r="M13" s="50" t="s">
        <v>16</v>
      </c>
      <c r="N13" s="51">
        <f t="shared" si="0"/>
        <v>0</v>
      </c>
    </row>
    <row r="14" spans="1:14" x14ac:dyDescent="0.25">
      <c r="A14" s="28">
        <v>10</v>
      </c>
      <c r="B14" s="29" t="s">
        <v>172</v>
      </c>
      <c r="C14" s="29" t="s">
        <v>173</v>
      </c>
      <c r="D14" s="29" t="s">
        <v>60</v>
      </c>
      <c r="E14" s="50">
        <v>0</v>
      </c>
      <c r="F14" s="50"/>
      <c r="G14" s="50"/>
      <c r="H14" s="50"/>
      <c r="I14" s="50"/>
      <c r="J14" s="50">
        <v>100</v>
      </c>
      <c r="K14" s="50"/>
      <c r="L14" s="50">
        <f>VLOOKUP(B14,'[1]GV đi học nước ngoài'!B$4:I$77,8,0)</f>
        <v>0</v>
      </c>
      <c r="M14" s="50" t="s">
        <v>16</v>
      </c>
      <c r="N14" s="51">
        <f t="shared" si="0"/>
        <v>0</v>
      </c>
    </row>
    <row r="15" spans="1:14" x14ac:dyDescent="0.25">
      <c r="A15" s="48">
        <v>11</v>
      </c>
      <c r="B15" s="29" t="s">
        <v>174</v>
      </c>
      <c r="C15" s="29" t="s">
        <v>173</v>
      </c>
      <c r="D15" s="29" t="s">
        <v>60</v>
      </c>
      <c r="E15" s="50">
        <v>0</v>
      </c>
      <c r="F15" s="50"/>
      <c r="G15" s="50"/>
      <c r="H15" s="50"/>
      <c r="I15" s="50"/>
      <c r="J15" s="50">
        <v>100</v>
      </c>
      <c r="K15" s="50"/>
      <c r="L15" s="50">
        <f>VLOOKUP(B15,'[1]GV đi học nước ngoài'!B$4:I$77,8,0)</f>
        <v>0</v>
      </c>
      <c r="M15" s="50" t="s">
        <v>16</v>
      </c>
      <c r="N15" s="51">
        <f t="shared" si="0"/>
        <v>0</v>
      </c>
    </row>
    <row r="16" spans="1:14" x14ac:dyDescent="0.25">
      <c r="A16" s="28">
        <v>12</v>
      </c>
      <c r="B16" s="29" t="s">
        <v>175</v>
      </c>
      <c r="C16" s="29" t="s">
        <v>173</v>
      </c>
      <c r="D16" s="29" t="s">
        <v>60</v>
      </c>
      <c r="E16" s="50">
        <v>0</v>
      </c>
      <c r="F16" s="50"/>
      <c r="G16" s="50"/>
      <c r="H16" s="50"/>
      <c r="I16" s="50"/>
      <c r="J16" s="50">
        <v>100</v>
      </c>
      <c r="K16" s="50"/>
      <c r="L16" s="50">
        <f>VLOOKUP(B16,'[1]GV đi học nước ngoài'!B$4:I$77,8,0)</f>
        <v>154.25</v>
      </c>
      <c r="M16" s="50" t="s">
        <v>16</v>
      </c>
      <c r="N16" s="51">
        <f t="shared" si="0"/>
        <v>102.83333333333333</v>
      </c>
    </row>
    <row r="17" spans="1:14" x14ac:dyDescent="0.25">
      <c r="A17" s="48">
        <v>13</v>
      </c>
      <c r="B17" s="29" t="s">
        <v>176</v>
      </c>
      <c r="C17" s="29" t="s">
        <v>173</v>
      </c>
      <c r="D17" s="29" t="s">
        <v>60</v>
      </c>
      <c r="E17" s="50">
        <v>0</v>
      </c>
      <c r="F17" s="50"/>
      <c r="G17" s="50"/>
      <c r="H17" s="50"/>
      <c r="I17" s="50"/>
      <c r="J17" s="50">
        <v>100</v>
      </c>
      <c r="K17" s="50"/>
      <c r="L17" s="50">
        <v>0</v>
      </c>
      <c r="M17" s="50" t="s">
        <v>16</v>
      </c>
      <c r="N17" s="51">
        <f t="shared" si="0"/>
        <v>0</v>
      </c>
    </row>
    <row r="18" spans="1:14" x14ac:dyDescent="0.25">
      <c r="A18" s="28">
        <v>14</v>
      </c>
      <c r="B18" s="29" t="s">
        <v>177</v>
      </c>
      <c r="C18" s="29" t="s">
        <v>178</v>
      </c>
      <c r="D18" s="29" t="s">
        <v>61</v>
      </c>
      <c r="E18" s="50">
        <v>90</v>
      </c>
      <c r="F18" s="52"/>
      <c r="G18" s="50"/>
      <c r="H18" s="52"/>
      <c r="I18" s="52"/>
      <c r="J18" s="50"/>
      <c r="K18" s="50">
        <f>VLOOKUP(B18,'[2]nhóm đi học nước ngoài'!B$14:H$70,7,0)</f>
        <v>100</v>
      </c>
      <c r="L18" s="52">
        <f>VLOOKUP(B18,'[1]GV đi học nước ngoài'!B$4:I$77,8,0)</f>
        <v>341.67</v>
      </c>
      <c r="M18" s="50">
        <f>E18+F18+G18*0.05+H18*0.05+I18*0.05-J18*0.1-K18*0.1</f>
        <v>80</v>
      </c>
      <c r="N18" s="51">
        <f t="shared" si="0"/>
        <v>227.78</v>
      </c>
    </row>
    <row r="19" spans="1:14" x14ac:dyDescent="0.25">
      <c r="A19" s="48">
        <v>15</v>
      </c>
      <c r="B19" s="29" t="s">
        <v>179</v>
      </c>
      <c r="C19" s="29" t="s">
        <v>178</v>
      </c>
      <c r="D19" s="29" t="s">
        <v>61</v>
      </c>
      <c r="E19" s="50">
        <v>0</v>
      </c>
      <c r="F19" s="50"/>
      <c r="G19" s="50"/>
      <c r="H19" s="50"/>
      <c r="I19" s="50"/>
      <c r="J19" s="50">
        <v>100</v>
      </c>
      <c r="K19" s="50"/>
      <c r="L19" s="50">
        <f>VLOOKUP(B19,'[1]GV đi học nước ngoài'!B$4:I$77,8,0)</f>
        <v>0</v>
      </c>
      <c r="M19" s="50" t="s">
        <v>16</v>
      </c>
      <c r="N19" s="51">
        <f t="shared" si="0"/>
        <v>0</v>
      </c>
    </row>
    <row r="20" spans="1:14" x14ac:dyDescent="0.25">
      <c r="A20" s="28">
        <v>16</v>
      </c>
      <c r="B20" s="29" t="s">
        <v>180</v>
      </c>
      <c r="C20" s="29" t="s">
        <v>178</v>
      </c>
      <c r="D20" s="29" t="s">
        <v>61</v>
      </c>
      <c r="E20" s="50">
        <v>90</v>
      </c>
      <c r="F20" s="52"/>
      <c r="G20" s="50"/>
      <c r="H20" s="52"/>
      <c r="I20" s="52"/>
      <c r="J20" s="50"/>
      <c r="K20" s="50">
        <f>VLOOKUP(B20,'[2]nhóm đi học nước ngoài'!B$14:H$70,7,0)</f>
        <v>100</v>
      </c>
      <c r="L20" s="52">
        <f>VLOOKUP(B20,'[1]GV đi học nước ngoài'!B$4:I$77,8,0)</f>
        <v>21</v>
      </c>
      <c r="M20" s="50">
        <f>E20+F20+G20*0.05+H20*0.05+I20*0.05-J20*0.1-K20*0.1</f>
        <v>80</v>
      </c>
      <c r="N20" s="51">
        <f t="shared" si="0"/>
        <v>14.000000000000002</v>
      </c>
    </row>
    <row r="21" spans="1:14" x14ac:dyDescent="0.25">
      <c r="A21" s="48">
        <v>17</v>
      </c>
      <c r="B21" s="29" t="s">
        <v>181</v>
      </c>
      <c r="C21" s="29" t="s">
        <v>182</v>
      </c>
      <c r="D21" s="29" t="s">
        <v>61</v>
      </c>
      <c r="E21" s="50">
        <v>0</v>
      </c>
      <c r="F21" s="50"/>
      <c r="G21" s="50"/>
      <c r="H21" s="50"/>
      <c r="I21" s="50"/>
      <c r="J21" s="50">
        <v>100</v>
      </c>
      <c r="K21" s="50"/>
      <c r="L21" s="50">
        <f>VLOOKUP(B21,'[1]GV đi học nước ngoài'!B$4:I$77,8,0)</f>
        <v>0</v>
      </c>
      <c r="M21" s="50" t="s">
        <v>16</v>
      </c>
      <c r="N21" s="51">
        <f t="shared" si="0"/>
        <v>0</v>
      </c>
    </row>
    <row r="22" spans="1:14" x14ac:dyDescent="0.25">
      <c r="A22" s="28">
        <v>18</v>
      </c>
      <c r="B22" s="29" t="s">
        <v>183</v>
      </c>
      <c r="C22" s="29" t="s">
        <v>182</v>
      </c>
      <c r="D22" s="29" t="s">
        <v>61</v>
      </c>
      <c r="E22" s="50">
        <v>0</v>
      </c>
      <c r="F22" s="50"/>
      <c r="G22" s="50"/>
      <c r="H22" s="50"/>
      <c r="I22" s="50"/>
      <c r="J22" s="50">
        <v>100</v>
      </c>
      <c r="K22" s="50"/>
      <c r="L22" s="50">
        <f>VLOOKUP(B22,'[1]GV đi học nước ngoài'!B$4:I$77,8,0)</f>
        <v>0</v>
      </c>
      <c r="M22" s="50" t="s">
        <v>16</v>
      </c>
      <c r="N22" s="51">
        <f t="shared" si="0"/>
        <v>0</v>
      </c>
    </row>
    <row r="23" spans="1:14" x14ac:dyDescent="0.25">
      <c r="A23" s="48">
        <v>19</v>
      </c>
      <c r="B23" s="29" t="s">
        <v>184</v>
      </c>
      <c r="C23" s="29" t="s">
        <v>182</v>
      </c>
      <c r="D23" s="29" t="s">
        <v>61</v>
      </c>
      <c r="E23" s="50">
        <v>90</v>
      </c>
      <c r="F23" s="52"/>
      <c r="G23" s="50"/>
      <c r="H23" s="52"/>
      <c r="I23" s="52"/>
      <c r="J23" s="50"/>
      <c r="K23" s="50">
        <f>VLOOKUP(B23,'[2]nhóm đi học nước ngoài'!B$14:H$70,7,0)</f>
        <v>100</v>
      </c>
      <c r="L23" s="52">
        <f>VLOOKUP(B23,'[1]GV đi học nước ngoài'!B$4:I$77,8,0)</f>
        <v>0</v>
      </c>
      <c r="M23" s="50">
        <f>E23+F23+G23*0.05+H23*0.05+I23*0.05-J23*0.1-K23*0.1</f>
        <v>80</v>
      </c>
      <c r="N23" s="51">
        <f t="shared" si="0"/>
        <v>0</v>
      </c>
    </row>
    <row r="24" spans="1:14" x14ac:dyDescent="0.25">
      <c r="A24" s="28">
        <v>20</v>
      </c>
      <c r="B24" s="29" t="s">
        <v>185</v>
      </c>
      <c r="C24" s="29" t="s">
        <v>182</v>
      </c>
      <c r="D24" s="29" t="s">
        <v>61</v>
      </c>
      <c r="E24" s="50">
        <v>90</v>
      </c>
      <c r="F24" s="52"/>
      <c r="G24" s="50"/>
      <c r="H24" s="52"/>
      <c r="I24" s="52"/>
      <c r="J24" s="50"/>
      <c r="K24" s="50">
        <f>VLOOKUP(B24,'[2]nhóm đi học nước ngoài'!B$14:H$70,7,0)</f>
        <v>100</v>
      </c>
      <c r="L24" s="52">
        <f>VLOOKUP(B24,'[1]GV đi học nước ngoài'!B$4:I$77,8,0)</f>
        <v>0</v>
      </c>
      <c r="M24" s="50">
        <f>E24+F24+G24*0.05+H24*0.05+I24*0.05-J24*0.1-K24*0.1</f>
        <v>80</v>
      </c>
      <c r="N24" s="51">
        <f t="shared" si="0"/>
        <v>0</v>
      </c>
    </row>
    <row r="25" spans="1:14" x14ac:dyDescent="0.25">
      <c r="A25" s="48">
        <v>21</v>
      </c>
      <c r="B25" s="29" t="s">
        <v>186</v>
      </c>
      <c r="C25" s="29" t="s">
        <v>187</v>
      </c>
      <c r="D25" s="29" t="s">
        <v>61</v>
      </c>
      <c r="E25" s="50">
        <v>0</v>
      </c>
      <c r="F25" s="50">
        <v>10</v>
      </c>
      <c r="G25" s="50">
        <f>VLOOKUP(B25,[3]Sheet2!A$7:B$132,2,0)</f>
        <v>100</v>
      </c>
      <c r="H25" s="50"/>
      <c r="I25" s="50"/>
      <c r="J25" s="50">
        <v>100</v>
      </c>
      <c r="K25" s="50"/>
      <c r="L25" s="50">
        <f>VLOOKUP(B25,'[1]GV đi học nước ngoài'!B$4:I$77,8,0)</f>
        <v>152.875</v>
      </c>
      <c r="M25" s="50" t="s">
        <v>16</v>
      </c>
      <c r="N25" s="51">
        <f t="shared" si="0"/>
        <v>101.91666666666667</v>
      </c>
    </row>
    <row r="26" spans="1:14" x14ac:dyDescent="0.25">
      <c r="A26" s="28">
        <v>22</v>
      </c>
      <c r="B26" s="29" t="s">
        <v>188</v>
      </c>
      <c r="C26" s="29" t="s">
        <v>187</v>
      </c>
      <c r="D26" s="29" t="s">
        <v>61</v>
      </c>
      <c r="E26" s="50">
        <v>0</v>
      </c>
      <c r="F26" s="50">
        <v>9</v>
      </c>
      <c r="G26" s="50">
        <f>VLOOKUP(B26,[3]Sheet2!A$7:B$132,2,0)</f>
        <v>100</v>
      </c>
      <c r="H26" s="50"/>
      <c r="I26" s="50"/>
      <c r="J26" s="50">
        <v>100</v>
      </c>
      <c r="K26" s="50"/>
      <c r="L26" s="50">
        <f>VLOOKUP(B26,'[1]GV đi học nước ngoài'!B$4:I$77,8,0)</f>
        <v>93.421999999999997</v>
      </c>
      <c r="M26" s="50" t="s">
        <v>16</v>
      </c>
      <c r="N26" s="51">
        <f t="shared" si="0"/>
        <v>62.281333333333336</v>
      </c>
    </row>
    <row r="27" spans="1:14" x14ac:dyDescent="0.25">
      <c r="A27" s="48">
        <v>23</v>
      </c>
      <c r="B27" s="29" t="s">
        <v>189</v>
      </c>
      <c r="C27" s="29" t="s">
        <v>190</v>
      </c>
      <c r="D27" s="29" t="s">
        <v>61</v>
      </c>
      <c r="E27" s="50">
        <v>90</v>
      </c>
      <c r="F27" s="52"/>
      <c r="G27" s="50"/>
      <c r="H27" s="52"/>
      <c r="I27" s="52" t="s">
        <v>191</v>
      </c>
      <c r="J27" s="50"/>
      <c r="K27" s="50">
        <f>VLOOKUP(B27,'[2]nhóm đi học nước ngoài'!B$14:H$70,7,0)</f>
        <v>100</v>
      </c>
      <c r="L27" s="52">
        <f>VLOOKUP(B27,'[1]GV đi học nước ngoài'!B$4:I$77,8,0)</f>
        <v>0</v>
      </c>
      <c r="M27" s="50">
        <v>80</v>
      </c>
      <c r="N27" s="51">
        <f t="shared" si="0"/>
        <v>0</v>
      </c>
    </row>
    <row r="28" spans="1:14" x14ac:dyDescent="0.25">
      <c r="A28" s="28">
        <v>24</v>
      </c>
      <c r="B28" s="53" t="s">
        <v>144</v>
      </c>
      <c r="C28" s="53" t="s">
        <v>192</v>
      </c>
      <c r="D28" s="29" t="s">
        <v>61</v>
      </c>
      <c r="E28" s="50">
        <v>0</v>
      </c>
      <c r="F28" s="50">
        <v>9</v>
      </c>
      <c r="G28" s="50">
        <f>VLOOKUP(B28,[3]Sheet2!A$7:B$132,2,0)</f>
        <v>100</v>
      </c>
      <c r="H28" s="50"/>
      <c r="I28" s="50"/>
      <c r="J28" s="50">
        <v>100</v>
      </c>
      <c r="K28" s="50"/>
      <c r="L28" s="50">
        <f>VLOOKUP(B28,'[1]GV đi học nước ngoài'!B$4:I$77,8,0)</f>
        <v>146</v>
      </c>
      <c r="M28" s="50" t="s">
        <v>16</v>
      </c>
      <c r="N28" s="51">
        <f t="shared" si="0"/>
        <v>97.333333333333343</v>
      </c>
    </row>
    <row r="29" spans="1:14" x14ac:dyDescent="0.25">
      <c r="A29" s="48">
        <v>25</v>
      </c>
      <c r="B29" s="54" t="s">
        <v>193</v>
      </c>
      <c r="C29" s="54" t="s">
        <v>194</v>
      </c>
      <c r="D29" s="29" t="s">
        <v>61</v>
      </c>
      <c r="E29" s="50">
        <v>0</v>
      </c>
      <c r="F29" s="50"/>
      <c r="G29" s="50"/>
      <c r="H29" s="50"/>
      <c r="I29" s="50"/>
      <c r="J29" s="50">
        <v>100</v>
      </c>
      <c r="K29" s="50"/>
      <c r="L29" s="50">
        <f>VLOOKUP(B29,'[1]GV đi học nước ngoài'!B$4:I$77,8,0)</f>
        <v>0</v>
      </c>
      <c r="M29" s="50" t="s">
        <v>16</v>
      </c>
      <c r="N29" s="51">
        <f t="shared" si="0"/>
        <v>0</v>
      </c>
    </row>
    <row r="30" spans="1:14" x14ac:dyDescent="0.25">
      <c r="A30" s="28">
        <v>26</v>
      </c>
      <c r="B30" s="53" t="s">
        <v>195</v>
      </c>
      <c r="C30" s="53" t="s">
        <v>196</v>
      </c>
      <c r="D30" s="29" t="s">
        <v>62</v>
      </c>
      <c r="E30" s="50">
        <v>0</v>
      </c>
      <c r="F30" s="50">
        <v>10</v>
      </c>
      <c r="G30" s="50">
        <f>VLOOKUP(B30,[3]Sheet2!A$7:B$132,2,0)</f>
        <v>100</v>
      </c>
      <c r="H30" s="50"/>
      <c r="I30" s="50"/>
      <c r="J30" s="50">
        <v>100</v>
      </c>
      <c r="K30" s="50"/>
      <c r="L30" s="50">
        <f>VLOOKUP(B30,'[1]GV đi học nước ngoài'!B$4:I$77,8,0)</f>
        <v>332</v>
      </c>
      <c r="M30" s="50" t="s">
        <v>16</v>
      </c>
      <c r="N30" s="51">
        <f t="shared" si="0"/>
        <v>221.33333333333334</v>
      </c>
    </row>
    <row r="31" spans="1:14" x14ac:dyDescent="0.25">
      <c r="A31" s="48">
        <v>27</v>
      </c>
      <c r="B31" s="29" t="s">
        <v>197</v>
      </c>
      <c r="C31" s="29" t="s">
        <v>198</v>
      </c>
      <c r="D31" s="29" t="s">
        <v>64</v>
      </c>
      <c r="E31" s="50">
        <v>0</v>
      </c>
      <c r="F31" s="50"/>
      <c r="G31" s="50"/>
      <c r="H31" s="50"/>
      <c r="I31" s="50"/>
      <c r="J31" s="50">
        <v>100</v>
      </c>
      <c r="K31" s="50"/>
      <c r="L31" s="50">
        <f>VLOOKUP(B31,'[1]GV đi học nước ngoài'!B$4:I$77,8,0)</f>
        <v>0</v>
      </c>
      <c r="M31" s="50" t="s">
        <v>16</v>
      </c>
      <c r="N31" s="51">
        <f t="shared" si="0"/>
        <v>0</v>
      </c>
    </row>
    <row r="32" spans="1:14" x14ac:dyDescent="0.25">
      <c r="A32" s="28">
        <v>28</v>
      </c>
      <c r="B32" s="29" t="s">
        <v>199</v>
      </c>
      <c r="C32" s="29" t="s">
        <v>200</v>
      </c>
      <c r="D32" s="29" t="s">
        <v>64</v>
      </c>
      <c r="E32" s="50">
        <v>0</v>
      </c>
      <c r="F32" s="50"/>
      <c r="G32" s="50">
        <f>VLOOKUP(B32,[3]Sheet2!A$7:B$132,2,0)</f>
        <v>100</v>
      </c>
      <c r="H32" s="50"/>
      <c r="I32" s="50"/>
      <c r="J32" s="50">
        <v>100</v>
      </c>
      <c r="K32" s="50"/>
      <c r="L32" s="50">
        <f>VLOOKUP(B32,'[1]GV đi học nước ngoài'!B$4:I$77,8,0)</f>
        <v>0</v>
      </c>
      <c r="M32" s="50" t="s">
        <v>16</v>
      </c>
      <c r="N32" s="51">
        <f t="shared" si="0"/>
        <v>0</v>
      </c>
    </row>
    <row r="33" spans="1:14" x14ac:dyDescent="0.25">
      <c r="A33" s="48">
        <v>29</v>
      </c>
      <c r="B33" s="29" t="s">
        <v>201</v>
      </c>
      <c r="C33" s="29" t="s">
        <v>200</v>
      </c>
      <c r="D33" s="29" t="s">
        <v>64</v>
      </c>
      <c r="E33" s="50">
        <v>0</v>
      </c>
      <c r="F33" s="50"/>
      <c r="G33" s="50"/>
      <c r="H33" s="50"/>
      <c r="I33" s="50"/>
      <c r="J33" s="50">
        <v>100</v>
      </c>
      <c r="K33" s="50"/>
      <c r="L33" s="50">
        <f>VLOOKUP(B33,'[1]GV đi học nước ngoài'!B$4:I$77,8,0)</f>
        <v>28</v>
      </c>
      <c r="M33" s="50" t="s">
        <v>16</v>
      </c>
      <c r="N33" s="51">
        <f t="shared" si="0"/>
        <v>18.666666666666668</v>
      </c>
    </row>
    <row r="34" spans="1:14" x14ac:dyDescent="0.25">
      <c r="A34" s="28">
        <v>30</v>
      </c>
      <c r="B34" s="29" t="s">
        <v>202</v>
      </c>
      <c r="C34" s="29" t="s">
        <v>200</v>
      </c>
      <c r="D34" s="29" t="s">
        <v>64</v>
      </c>
      <c r="E34" s="50">
        <v>100</v>
      </c>
      <c r="F34" s="52"/>
      <c r="G34" s="50"/>
      <c r="H34" s="52"/>
      <c r="I34" s="52"/>
      <c r="J34" s="50"/>
      <c r="K34" s="50"/>
      <c r="L34" s="52">
        <f>VLOOKUP(B34,'[1]GV đi học nước ngoài'!B$4:I$77,8,0)</f>
        <v>191</v>
      </c>
      <c r="M34" s="50">
        <f>E34+F34+G34*0.05+H34*0.05+I34*0.05-J34*0.1-K34*0.1</f>
        <v>100</v>
      </c>
      <c r="N34" s="51">
        <f t="shared" si="0"/>
        <v>127.33333333333334</v>
      </c>
    </row>
    <row r="35" spans="1:14" x14ac:dyDescent="0.25">
      <c r="A35" s="48">
        <v>31</v>
      </c>
      <c r="B35" s="29" t="s">
        <v>203</v>
      </c>
      <c r="C35" s="29" t="s">
        <v>204</v>
      </c>
      <c r="D35" s="29" t="s">
        <v>64</v>
      </c>
      <c r="E35" s="50">
        <v>100</v>
      </c>
      <c r="F35" s="52"/>
      <c r="G35" s="50"/>
      <c r="H35" s="52"/>
      <c r="I35" s="52"/>
      <c r="J35" s="50"/>
      <c r="K35" s="50"/>
      <c r="L35" s="52">
        <f>VLOOKUP(B35,'[1]GV đi học nước ngoài'!B$4:I$77,8,0)</f>
        <v>0</v>
      </c>
      <c r="M35" s="50">
        <f>E35+F35+G35*0.05+H35*0.05+I35*0.05-J35*0.1-K35*0.1</f>
        <v>100</v>
      </c>
      <c r="N35" s="51">
        <f t="shared" si="0"/>
        <v>0</v>
      </c>
    </row>
    <row r="36" spans="1:14" x14ac:dyDescent="0.25">
      <c r="A36" s="28">
        <v>32</v>
      </c>
      <c r="B36" s="29" t="s">
        <v>205</v>
      </c>
      <c r="C36" s="29" t="s">
        <v>204</v>
      </c>
      <c r="D36" s="29" t="s">
        <v>64</v>
      </c>
      <c r="E36" s="50">
        <v>100</v>
      </c>
      <c r="F36" s="52"/>
      <c r="G36" s="50"/>
      <c r="H36" s="52"/>
      <c r="I36" s="52"/>
      <c r="J36" s="50"/>
      <c r="K36" s="50"/>
      <c r="L36" s="52">
        <f>VLOOKUP(B36,'[1]GV đi học nước ngoài'!B$4:I$77,8,0)</f>
        <v>0</v>
      </c>
      <c r="M36" s="50">
        <f>E36+F36+G36*0.05+H36*0.05+I36*0.05-J36*0.1-K36*0.1</f>
        <v>100</v>
      </c>
      <c r="N36" s="51">
        <f t="shared" si="0"/>
        <v>0</v>
      </c>
    </row>
    <row r="37" spans="1:14" x14ac:dyDescent="0.25">
      <c r="A37" s="48">
        <v>33</v>
      </c>
      <c r="B37" s="29" t="s">
        <v>206</v>
      </c>
      <c r="C37" s="29" t="s">
        <v>204</v>
      </c>
      <c r="D37" s="29" t="s">
        <v>64</v>
      </c>
      <c r="E37" s="50">
        <v>100</v>
      </c>
      <c r="F37" s="52"/>
      <c r="G37" s="50"/>
      <c r="H37" s="52"/>
      <c r="I37" s="52"/>
      <c r="J37" s="50"/>
      <c r="K37" s="50"/>
      <c r="L37" s="52">
        <f>VLOOKUP(B37,'[1]GV đi học nước ngoài'!B$4:I$77,8,0)</f>
        <v>0</v>
      </c>
      <c r="M37" s="50">
        <f>E37+F37+G37*0.05+H37*0.05+I37*0.05-J37*0.1-K37*0.1</f>
        <v>100</v>
      </c>
      <c r="N37" s="51">
        <f t="shared" ref="N37:N68" si="1">L37/150*100</f>
        <v>0</v>
      </c>
    </row>
    <row r="38" spans="1:14" x14ac:dyDescent="0.25">
      <c r="A38" s="28">
        <v>34</v>
      </c>
      <c r="B38" s="29" t="s">
        <v>207</v>
      </c>
      <c r="C38" s="29" t="s">
        <v>66</v>
      </c>
      <c r="D38" s="29" t="s">
        <v>64</v>
      </c>
      <c r="E38" s="50">
        <v>0</v>
      </c>
      <c r="F38" s="50"/>
      <c r="G38" s="50">
        <f>VLOOKUP(B38,[3]Sheet2!A$7:B$132,2,0)</f>
        <v>100</v>
      </c>
      <c r="H38" s="50"/>
      <c r="I38" s="50"/>
      <c r="J38" s="50">
        <v>100</v>
      </c>
      <c r="K38" s="50"/>
      <c r="L38" s="50">
        <f>VLOOKUP(B38,'[1]GV đi học nước ngoài'!B$4:I$77,8,0)</f>
        <v>0</v>
      </c>
      <c r="M38" s="50" t="s">
        <v>16</v>
      </c>
      <c r="N38" s="51">
        <f t="shared" si="1"/>
        <v>0</v>
      </c>
    </row>
    <row r="39" spans="1:14" x14ac:dyDescent="0.25">
      <c r="A39" s="48">
        <v>35</v>
      </c>
      <c r="B39" s="29" t="s">
        <v>208</v>
      </c>
      <c r="C39" s="29" t="s">
        <v>66</v>
      </c>
      <c r="D39" s="29" t="s">
        <v>64</v>
      </c>
      <c r="E39" s="50">
        <v>90</v>
      </c>
      <c r="F39" s="52"/>
      <c r="G39" s="50"/>
      <c r="H39" s="52"/>
      <c r="I39" s="52"/>
      <c r="J39" s="50"/>
      <c r="K39" s="50">
        <f>VLOOKUP(B39,'[2]nhóm đi học nước ngoài'!B$14:H$70,7,0)</f>
        <v>100</v>
      </c>
      <c r="L39" s="52">
        <f>VLOOKUP(B39,'[1]GV đi học nước ngoài'!B$4:I$77,8,0)</f>
        <v>0</v>
      </c>
      <c r="M39" s="50">
        <f>E39+F39+G39*0.05+H39*0.05+I39*0.05-J39*0.1-K39*0.1</f>
        <v>80</v>
      </c>
      <c r="N39" s="51">
        <f t="shared" si="1"/>
        <v>0</v>
      </c>
    </row>
    <row r="40" spans="1:14" x14ac:dyDescent="0.25">
      <c r="A40" s="28">
        <v>36</v>
      </c>
      <c r="B40" s="29" t="s">
        <v>209</v>
      </c>
      <c r="C40" s="29" t="s">
        <v>66</v>
      </c>
      <c r="D40" s="29" t="s">
        <v>64</v>
      </c>
      <c r="E40" s="50">
        <v>100</v>
      </c>
      <c r="F40" s="52"/>
      <c r="G40" s="50"/>
      <c r="H40" s="52"/>
      <c r="I40" s="52"/>
      <c r="J40" s="50"/>
      <c r="K40" s="50"/>
      <c r="L40" s="52">
        <f>VLOOKUP(B40,'[1]GV đi học nước ngoài'!B$4:I$77,8,0)</f>
        <v>0</v>
      </c>
      <c r="M40" s="50">
        <f>E40+F40+G40*0.05+H40*0.05+I40*0.05-J40*0.1-K40*0.1</f>
        <v>100</v>
      </c>
      <c r="N40" s="51">
        <f t="shared" si="1"/>
        <v>0</v>
      </c>
    </row>
    <row r="41" spans="1:14" x14ac:dyDescent="0.25">
      <c r="A41" s="48">
        <v>37</v>
      </c>
      <c r="B41" s="29" t="s">
        <v>210</v>
      </c>
      <c r="C41" s="29" t="s">
        <v>211</v>
      </c>
      <c r="D41" s="29" t="s">
        <v>64</v>
      </c>
      <c r="E41" s="50">
        <v>0</v>
      </c>
      <c r="F41" s="50"/>
      <c r="G41" s="50"/>
      <c r="H41" s="50"/>
      <c r="I41" s="50"/>
      <c r="J41" s="50">
        <v>100</v>
      </c>
      <c r="K41" s="50"/>
      <c r="L41" s="50">
        <f>VLOOKUP(B41,'[1]GV đi học nước ngoài'!B$4:I$77,8,0)</f>
        <v>0</v>
      </c>
      <c r="M41" s="50" t="s">
        <v>16</v>
      </c>
      <c r="N41" s="51">
        <f t="shared" si="1"/>
        <v>0</v>
      </c>
    </row>
    <row r="42" spans="1:14" x14ac:dyDescent="0.25">
      <c r="A42" s="28">
        <v>38</v>
      </c>
      <c r="B42" s="29" t="s">
        <v>212</v>
      </c>
      <c r="C42" s="29" t="s">
        <v>211</v>
      </c>
      <c r="D42" s="29" t="s">
        <v>64</v>
      </c>
      <c r="E42" s="50">
        <v>0</v>
      </c>
      <c r="F42" s="50">
        <v>10</v>
      </c>
      <c r="G42" s="50">
        <f>VLOOKUP(B42,[3]Sheet2!A$7:B$132,2,0)</f>
        <v>100</v>
      </c>
      <c r="H42" s="50"/>
      <c r="I42" s="50"/>
      <c r="J42" s="50">
        <v>100</v>
      </c>
      <c r="K42" s="50"/>
      <c r="L42" s="50">
        <f>VLOOKUP(B42,'[1]GV đi học nước ngoài'!B$4:I$77,8,0)</f>
        <v>850</v>
      </c>
      <c r="M42" s="50" t="s">
        <v>16</v>
      </c>
      <c r="N42" s="51">
        <f t="shared" si="1"/>
        <v>566.66666666666674</v>
      </c>
    </row>
    <row r="43" spans="1:14" x14ac:dyDescent="0.25">
      <c r="A43" s="48">
        <v>39</v>
      </c>
      <c r="B43" s="29" t="s">
        <v>213</v>
      </c>
      <c r="C43" s="29" t="s">
        <v>211</v>
      </c>
      <c r="D43" s="29" t="s">
        <v>64</v>
      </c>
      <c r="E43" s="50">
        <v>0</v>
      </c>
      <c r="F43" s="50"/>
      <c r="G43" s="50"/>
      <c r="H43" s="50"/>
      <c r="I43" s="50"/>
      <c r="J43" s="50">
        <v>100</v>
      </c>
      <c r="K43" s="50"/>
      <c r="L43" s="50">
        <f>VLOOKUP(B43,'[1]GV đi học nước ngoài'!B$4:I$77,8,0)</f>
        <v>95</v>
      </c>
      <c r="M43" s="50" t="s">
        <v>16</v>
      </c>
      <c r="N43" s="51">
        <f t="shared" si="1"/>
        <v>63.333333333333329</v>
      </c>
    </row>
    <row r="44" spans="1:14" x14ac:dyDescent="0.25">
      <c r="A44" s="28">
        <v>40</v>
      </c>
      <c r="B44" s="29" t="s">
        <v>214</v>
      </c>
      <c r="C44" s="29" t="s">
        <v>211</v>
      </c>
      <c r="D44" s="29" t="s">
        <v>64</v>
      </c>
      <c r="E44" s="50">
        <v>0</v>
      </c>
      <c r="F44" s="50">
        <v>10</v>
      </c>
      <c r="G44" s="50">
        <f>VLOOKUP(B44,[3]Sheet2!A$7:B$132,2,0)</f>
        <v>100</v>
      </c>
      <c r="H44" s="50"/>
      <c r="I44" s="50"/>
      <c r="J44" s="50">
        <v>100</v>
      </c>
      <c r="K44" s="50"/>
      <c r="L44" s="50">
        <f>VLOOKUP(B44,'[1]GV đi học nước ngoài'!B$4:I$77,8,0)</f>
        <v>318</v>
      </c>
      <c r="M44" s="50" t="s">
        <v>16</v>
      </c>
      <c r="N44" s="51">
        <f t="shared" si="1"/>
        <v>212</v>
      </c>
    </row>
    <row r="45" spans="1:14" x14ac:dyDescent="0.25">
      <c r="A45" s="48">
        <v>41</v>
      </c>
      <c r="B45" s="53" t="s">
        <v>67</v>
      </c>
      <c r="C45" s="53" t="s">
        <v>215</v>
      </c>
      <c r="D45" s="29" t="s">
        <v>64</v>
      </c>
      <c r="E45" s="50">
        <v>0</v>
      </c>
      <c r="F45" s="50"/>
      <c r="G45" s="50"/>
      <c r="H45" s="50"/>
      <c r="I45" s="50"/>
      <c r="J45" s="50">
        <v>100</v>
      </c>
      <c r="K45" s="50"/>
      <c r="L45" s="50">
        <v>0</v>
      </c>
      <c r="M45" s="50" t="s">
        <v>16</v>
      </c>
      <c r="N45" s="51">
        <f t="shared" si="1"/>
        <v>0</v>
      </c>
    </row>
    <row r="46" spans="1:14" x14ac:dyDescent="0.25">
      <c r="A46" s="28">
        <v>42</v>
      </c>
      <c r="B46" s="53" t="s">
        <v>216</v>
      </c>
      <c r="C46" s="53" t="s">
        <v>217</v>
      </c>
      <c r="D46" s="29" t="s">
        <v>64</v>
      </c>
      <c r="E46" s="50">
        <v>0</v>
      </c>
      <c r="F46" s="50"/>
      <c r="G46" s="50"/>
      <c r="H46" s="50"/>
      <c r="I46" s="50"/>
      <c r="J46" s="50">
        <v>100</v>
      </c>
      <c r="K46" s="50"/>
      <c r="L46" s="50">
        <f>VLOOKUP(B46,'[1]GV đi học nước ngoài'!B$4:I$77,8,0)</f>
        <v>0</v>
      </c>
      <c r="M46" s="50" t="s">
        <v>16</v>
      </c>
      <c r="N46" s="51">
        <f t="shared" si="1"/>
        <v>0</v>
      </c>
    </row>
    <row r="47" spans="1:14" x14ac:dyDescent="0.25">
      <c r="A47" s="48">
        <v>43</v>
      </c>
      <c r="B47" s="29" t="s">
        <v>218</v>
      </c>
      <c r="C47" s="29" t="s">
        <v>69</v>
      </c>
      <c r="D47" s="29" t="s">
        <v>68</v>
      </c>
      <c r="E47" s="50">
        <v>100</v>
      </c>
      <c r="F47" s="52"/>
      <c r="G47" s="50"/>
      <c r="H47" s="52"/>
      <c r="I47" s="52"/>
      <c r="J47" s="50"/>
      <c r="K47" s="50"/>
      <c r="L47" s="52">
        <f>VLOOKUP(B47,'[1]GV đi học nước ngoài'!B$4:I$77,8,0)</f>
        <v>35</v>
      </c>
      <c r="M47" s="50">
        <f t="shared" ref="M47:M52" si="2">E47+F47+G47*0.05+H47*0.05+I47*0.05-J47*0.1-K47*0.1</f>
        <v>100</v>
      </c>
      <c r="N47" s="51">
        <f t="shared" si="1"/>
        <v>23.333333333333332</v>
      </c>
    </row>
    <row r="48" spans="1:14" x14ac:dyDescent="0.25">
      <c r="A48" s="28">
        <v>44</v>
      </c>
      <c r="B48" s="29" t="s">
        <v>219</v>
      </c>
      <c r="C48" s="29" t="s">
        <v>70</v>
      </c>
      <c r="D48" s="29" t="s">
        <v>68</v>
      </c>
      <c r="E48" s="50">
        <v>100</v>
      </c>
      <c r="F48" s="50">
        <v>9</v>
      </c>
      <c r="G48" s="50">
        <f>VLOOKUP(B48,[3]Sheet2!A$7:B$132,2,0)</f>
        <v>100</v>
      </c>
      <c r="H48" s="52"/>
      <c r="I48" s="52"/>
      <c r="J48" s="50"/>
      <c r="K48" s="50"/>
      <c r="L48" s="52">
        <f>VLOOKUP(B48,'[1]GV đi học nước ngoài'!B$4:I$77,8,0)</f>
        <v>143</v>
      </c>
      <c r="M48" s="50">
        <f t="shared" si="2"/>
        <v>114</v>
      </c>
      <c r="N48" s="51">
        <f t="shared" si="1"/>
        <v>95.333333333333343</v>
      </c>
    </row>
    <row r="49" spans="1:14" x14ac:dyDescent="0.25">
      <c r="A49" s="48">
        <v>45</v>
      </c>
      <c r="B49" s="29" t="s">
        <v>220</v>
      </c>
      <c r="C49" s="29" t="s">
        <v>72</v>
      </c>
      <c r="D49" s="29" t="s">
        <v>71</v>
      </c>
      <c r="E49" s="50">
        <v>100</v>
      </c>
      <c r="F49" s="50">
        <v>10</v>
      </c>
      <c r="G49" s="50">
        <f>VLOOKUP(B49,[3]Sheet2!A$7:B$132,2,0)</f>
        <v>100</v>
      </c>
      <c r="H49" s="52"/>
      <c r="I49" s="52"/>
      <c r="J49" s="50"/>
      <c r="K49" s="50"/>
      <c r="L49" s="52">
        <f>VLOOKUP(B49,'[1]GV đi học nước ngoài'!B$4:I$77,8,0)</f>
        <v>217.285</v>
      </c>
      <c r="M49" s="50">
        <f t="shared" si="2"/>
        <v>115</v>
      </c>
      <c r="N49" s="51">
        <f t="shared" si="1"/>
        <v>144.85666666666665</v>
      </c>
    </row>
    <row r="50" spans="1:14" x14ac:dyDescent="0.25">
      <c r="A50" s="28">
        <v>46</v>
      </c>
      <c r="B50" s="29" t="s">
        <v>221</v>
      </c>
      <c r="C50" s="29" t="s">
        <v>222</v>
      </c>
      <c r="D50" s="29" t="s">
        <v>71</v>
      </c>
      <c r="E50" s="50">
        <v>90</v>
      </c>
      <c r="F50" s="52"/>
      <c r="G50" s="50"/>
      <c r="H50" s="52"/>
      <c r="I50" s="52"/>
      <c r="J50" s="50"/>
      <c r="K50" s="50">
        <f>VLOOKUP(B50,'[2]nhóm đi học nước ngoài'!B$14:H$70,7,0)</f>
        <v>100</v>
      </c>
      <c r="L50" s="52">
        <f>VLOOKUP(B50,'[1]GV đi học nước ngoài'!B$4:I$77,8,0)</f>
        <v>30</v>
      </c>
      <c r="M50" s="50">
        <f t="shared" si="2"/>
        <v>80</v>
      </c>
      <c r="N50" s="51">
        <f t="shared" si="1"/>
        <v>20</v>
      </c>
    </row>
    <row r="51" spans="1:14" x14ac:dyDescent="0.25">
      <c r="A51" s="48">
        <v>47</v>
      </c>
      <c r="B51" s="29" t="s">
        <v>223</v>
      </c>
      <c r="C51" s="29" t="s">
        <v>222</v>
      </c>
      <c r="D51" s="29" t="s">
        <v>71</v>
      </c>
      <c r="E51" s="50">
        <v>100</v>
      </c>
      <c r="F51" s="52"/>
      <c r="G51" s="50"/>
      <c r="H51" s="52"/>
      <c r="I51" s="52"/>
      <c r="J51" s="50"/>
      <c r="K51" s="50"/>
      <c r="L51" s="52">
        <f>VLOOKUP(B51,'[1]GV đi học nước ngoài'!B$4:I$77,8,0)</f>
        <v>0</v>
      </c>
      <c r="M51" s="50">
        <f t="shared" si="2"/>
        <v>100</v>
      </c>
      <c r="N51" s="51">
        <f t="shared" si="1"/>
        <v>0</v>
      </c>
    </row>
    <row r="52" spans="1:14" x14ac:dyDescent="0.25">
      <c r="A52" s="28">
        <v>48</v>
      </c>
      <c r="B52" s="29" t="s">
        <v>224</v>
      </c>
      <c r="C52" s="29" t="s">
        <v>225</v>
      </c>
      <c r="D52" s="29" t="s">
        <v>71</v>
      </c>
      <c r="E52" s="50">
        <v>90</v>
      </c>
      <c r="F52" s="52"/>
      <c r="G52" s="50"/>
      <c r="H52" s="52"/>
      <c r="I52" s="52"/>
      <c r="J52" s="50"/>
      <c r="K52" s="50">
        <f>VLOOKUP(B52,'[2]nhóm đi học nước ngoài'!B$14:H$70,7,0)</f>
        <v>100</v>
      </c>
      <c r="L52" s="52">
        <f>VLOOKUP(B52,'[1]GV đi học nước ngoài'!B$4:I$77,8,0)</f>
        <v>0</v>
      </c>
      <c r="M52" s="50">
        <f t="shared" si="2"/>
        <v>80</v>
      </c>
      <c r="N52" s="51">
        <f t="shared" si="1"/>
        <v>0</v>
      </c>
    </row>
    <row r="53" spans="1:14" x14ac:dyDescent="0.25">
      <c r="A53" s="48">
        <v>49</v>
      </c>
      <c r="B53" s="29" t="s">
        <v>226</v>
      </c>
      <c r="C53" s="29" t="s">
        <v>73</v>
      </c>
      <c r="D53" s="29" t="s">
        <v>71</v>
      </c>
      <c r="E53" s="50">
        <v>0</v>
      </c>
      <c r="F53" s="50"/>
      <c r="G53" s="50"/>
      <c r="H53" s="50"/>
      <c r="I53" s="50"/>
      <c r="J53" s="50">
        <v>100</v>
      </c>
      <c r="K53" s="50"/>
      <c r="L53" s="50">
        <f>VLOOKUP(B53,'[1]GV đi học nước ngoài'!B$4:I$77,8,0)</f>
        <v>111.444</v>
      </c>
      <c r="M53" s="50" t="s">
        <v>16</v>
      </c>
      <c r="N53" s="51">
        <f t="shared" si="1"/>
        <v>74.296000000000006</v>
      </c>
    </row>
    <row r="54" spans="1:14" x14ac:dyDescent="0.25">
      <c r="A54" s="28">
        <v>50</v>
      </c>
      <c r="B54" s="29" t="s">
        <v>227</v>
      </c>
      <c r="C54" s="29" t="s">
        <v>73</v>
      </c>
      <c r="D54" s="29" t="s">
        <v>71</v>
      </c>
      <c r="E54" s="50">
        <v>0</v>
      </c>
      <c r="F54" s="50"/>
      <c r="G54" s="50"/>
      <c r="H54" s="50"/>
      <c r="I54" s="50"/>
      <c r="J54" s="50">
        <v>100</v>
      </c>
      <c r="K54" s="50"/>
      <c r="L54" s="50">
        <f>VLOOKUP(B54,'[1]GV đi học nước ngoài'!B$4:I$77,8,0)</f>
        <v>195</v>
      </c>
      <c r="M54" s="50" t="s">
        <v>16</v>
      </c>
      <c r="N54" s="51">
        <f t="shared" si="1"/>
        <v>130</v>
      </c>
    </row>
    <row r="55" spans="1:14" x14ac:dyDescent="0.25">
      <c r="A55" s="48">
        <v>51</v>
      </c>
      <c r="B55" s="53" t="s">
        <v>228</v>
      </c>
      <c r="C55" s="53" t="s">
        <v>229</v>
      </c>
      <c r="D55" s="29" t="s">
        <v>71</v>
      </c>
      <c r="E55" s="50">
        <v>0</v>
      </c>
      <c r="F55" s="50"/>
      <c r="G55" s="50"/>
      <c r="H55" s="50"/>
      <c r="I55" s="50"/>
      <c r="J55" s="50">
        <v>100</v>
      </c>
      <c r="K55" s="50"/>
      <c r="L55" s="50">
        <v>0</v>
      </c>
      <c r="M55" s="50" t="s">
        <v>16</v>
      </c>
      <c r="N55" s="51">
        <f t="shared" si="1"/>
        <v>0</v>
      </c>
    </row>
    <row r="56" spans="1:14" x14ac:dyDescent="0.25">
      <c r="A56" s="28">
        <v>52</v>
      </c>
      <c r="B56" s="19" t="s">
        <v>230</v>
      </c>
      <c r="C56" s="55" t="s">
        <v>231</v>
      </c>
      <c r="D56" s="21" t="s">
        <v>71</v>
      </c>
      <c r="E56" s="50">
        <v>0</v>
      </c>
      <c r="F56" s="52"/>
      <c r="G56" s="50"/>
      <c r="H56" s="52"/>
      <c r="I56" s="52"/>
      <c r="J56" s="50">
        <v>100</v>
      </c>
      <c r="K56" s="50"/>
      <c r="L56" s="50">
        <f>VLOOKUP(B56,'[1]GV đi học nước ngoài'!B$4:I$77,8,0)</f>
        <v>27.818999999999999</v>
      </c>
      <c r="M56" s="50" t="s">
        <v>16</v>
      </c>
      <c r="N56" s="51">
        <f t="shared" si="1"/>
        <v>18.545999999999999</v>
      </c>
    </row>
    <row r="57" spans="1:14" x14ac:dyDescent="0.25">
      <c r="A57" s="48">
        <v>53</v>
      </c>
      <c r="B57" s="29" t="s">
        <v>232</v>
      </c>
      <c r="C57" s="29" t="s">
        <v>233</v>
      </c>
      <c r="D57" s="29" t="s">
        <v>74</v>
      </c>
      <c r="E57" s="50">
        <v>100</v>
      </c>
      <c r="F57" s="52"/>
      <c r="G57" s="50"/>
      <c r="H57" s="52"/>
      <c r="I57" s="52"/>
      <c r="J57" s="50"/>
      <c r="K57" s="50"/>
      <c r="L57" s="52">
        <f>VLOOKUP(B57,'[1]GV đi học nước ngoài'!B$4:I$77,8,0)</f>
        <v>0</v>
      </c>
      <c r="M57" s="50">
        <f>E57+F57+G57*0.05+H57*0.05+I57*0.05-J57*0.1-K57*0.1</f>
        <v>100</v>
      </c>
      <c r="N57" s="51">
        <f t="shared" si="1"/>
        <v>0</v>
      </c>
    </row>
    <row r="58" spans="1:14" x14ac:dyDescent="0.25">
      <c r="A58" s="28">
        <v>54</v>
      </c>
      <c r="B58" s="29" t="s">
        <v>234</v>
      </c>
      <c r="C58" s="29" t="s">
        <v>75</v>
      </c>
      <c r="D58" s="29" t="s">
        <v>74</v>
      </c>
      <c r="E58" s="50">
        <v>100</v>
      </c>
      <c r="F58" s="52"/>
      <c r="G58" s="50"/>
      <c r="H58" s="52"/>
      <c r="I58" s="52"/>
      <c r="J58" s="50"/>
      <c r="K58" s="50"/>
      <c r="L58" s="52">
        <f>VLOOKUP(B58,'[1]GV đi học nước ngoài'!B$4:I$77,8,0)</f>
        <v>0</v>
      </c>
      <c r="M58" s="50">
        <f>E58+F58+G58*0.05+H58*0.05+I58*0.05-J58*0.1-K58*0.1</f>
        <v>100</v>
      </c>
      <c r="N58" s="51">
        <f t="shared" si="1"/>
        <v>0</v>
      </c>
    </row>
    <row r="59" spans="1:14" x14ac:dyDescent="0.25">
      <c r="A59" s="48">
        <v>55</v>
      </c>
      <c r="B59" s="53" t="s">
        <v>76</v>
      </c>
      <c r="C59" s="53" t="s">
        <v>235</v>
      </c>
      <c r="D59" s="29" t="s">
        <v>74</v>
      </c>
      <c r="E59" s="50">
        <v>100</v>
      </c>
      <c r="F59" s="50"/>
      <c r="G59" s="50"/>
      <c r="H59" s="50"/>
      <c r="I59" s="50"/>
      <c r="J59" s="50"/>
      <c r="K59" s="50"/>
      <c r="L59" s="50">
        <v>0</v>
      </c>
      <c r="M59" s="50">
        <f>E59+F59+G59*0.05+H59*0.05+I59*0.05-J59*0.1-K59*0.1</f>
        <v>100</v>
      </c>
      <c r="N59" s="51">
        <f t="shared" si="1"/>
        <v>0</v>
      </c>
    </row>
    <row r="60" spans="1:14" x14ac:dyDescent="0.25">
      <c r="A60" s="28">
        <v>56</v>
      </c>
      <c r="B60" s="29" t="s">
        <v>236</v>
      </c>
      <c r="C60" s="29" t="s">
        <v>83</v>
      </c>
      <c r="D60" s="29" t="s">
        <v>77</v>
      </c>
      <c r="E60" s="50">
        <v>0</v>
      </c>
      <c r="F60" s="50"/>
      <c r="G60" s="50"/>
      <c r="H60" s="50"/>
      <c r="I60" s="50"/>
      <c r="J60" s="50">
        <v>100</v>
      </c>
      <c r="K60" s="50"/>
      <c r="L60" s="50">
        <f>VLOOKUP(B60,'[1]GV đi học nước ngoài'!B$4:I$77,8,0)</f>
        <v>35</v>
      </c>
      <c r="M60" s="50" t="s">
        <v>16</v>
      </c>
      <c r="N60" s="51">
        <f t="shared" si="1"/>
        <v>23.333333333333332</v>
      </c>
    </row>
    <row r="61" spans="1:14" x14ac:dyDescent="0.25">
      <c r="A61" s="48">
        <v>57</v>
      </c>
      <c r="B61" s="29" t="s">
        <v>237</v>
      </c>
      <c r="C61" s="29" t="s">
        <v>238</v>
      </c>
      <c r="D61" s="29" t="s">
        <v>77</v>
      </c>
      <c r="E61" s="50">
        <v>0</v>
      </c>
      <c r="F61" s="50"/>
      <c r="G61" s="50"/>
      <c r="H61" s="50"/>
      <c r="I61" s="50"/>
      <c r="J61" s="50">
        <v>100</v>
      </c>
      <c r="K61" s="50"/>
      <c r="L61" s="50">
        <f>VLOOKUP(B61,'[1]GV đi học nước ngoài'!B$4:I$77,8,0)</f>
        <v>1</v>
      </c>
      <c r="M61" s="50" t="s">
        <v>16</v>
      </c>
      <c r="N61" s="51">
        <f t="shared" si="1"/>
        <v>0.66666666666666674</v>
      </c>
    </row>
    <row r="62" spans="1:14" x14ac:dyDescent="0.25">
      <c r="A62" s="28">
        <v>58</v>
      </c>
      <c r="B62" s="29" t="s">
        <v>239</v>
      </c>
      <c r="C62" s="29" t="s">
        <v>238</v>
      </c>
      <c r="D62" s="29" t="s">
        <v>77</v>
      </c>
      <c r="E62" s="50">
        <v>0</v>
      </c>
      <c r="F62" s="50"/>
      <c r="G62" s="50"/>
      <c r="H62" s="50"/>
      <c r="I62" s="50"/>
      <c r="J62" s="50">
        <v>100</v>
      </c>
      <c r="K62" s="50"/>
      <c r="L62" s="50">
        <f>VLOOKUP(B62,'[1]GV đi học nước ngoài'!B$4:I$77,8,0)</f>
        <v>1</v>
      </c>
      <c r="M62" s="50" t="s">
        <v>16</v>
      </c>
      <c r="N62" s="51">
        <f t="shared" si="1"/>
        <v>0.66666666666666674</v>
      </c>
    </row>
    <row r="63" spans="1:14" x14ac:dyDescent="0.25">
      <c r="A63" s="48">
        <v>59</v>
      </c>
      <c r="B63" s="29" t="s">
        <v>240</v>
      </c>
      <c r="C63" s="29" t="s">
        <v>238</v>
      </c>
      <c r="D63" s="29" t="s">
        <v>77</v>
      </c>
      <c r="E63" s="50">
        <v>0</v>
      </c>
      <c r="F63" s="50"/>
      <c r="G63" s="50"/>
      <c r="H63" s="50"/>
      <c r="I63" s="50"/>
      <c r="J63" s="50">
        <v>100</v>
      </c>
      <c r="K63" s="50"/>
      <c r="L63" s="50">
        <f>VLOOKUP(B63,'[1]GV đi học nước ngoài'!B$4:I$77,8,0)</f>
        <v>35</v>
      </c>
      <c r="M63" s="50" t="s">
        <v>16</v>
      </c>
      <c r="N63" s="51">
        <f t="shared" si="1"/>
        <v>23.333333333333332</v>
      </c>
    </row>
    <row r="64" spans="1:14" x14ac:dyDescent="0.25">
      <c r="A64" s="28">
        <v>60</v>
      </c>
      <c r="B64" s="29" t="s">
        <v>241</v>
      </c>
      <c r="C64" s="29" t="s">
        <v>238</v>
      </c>
      <c r="D64" s="29" t="s">
        <v>77</v>
      </c>
      <c r="E64" s="50">
        <v>90</v>
      </c>
      <c r="F64" s="52"/>
      <c r="G64" s="50"/>
      <c r="H64" s="52"/>
      <c r="I64" s="52"/>
      <c r="J64" s="50"/>
      <c r="K64" s="50">
        <f>VLOOKUP(B64,'[2]nhóm đi học nước ngoài'!B$14:H$70,7,0)</f>
        <v>100</v>
      </c>
      <c r="L64" s="52">
        <f>VLOOKUP(B64,'[1]GV đi học nước ngoài'!B$4:I$77,8,0)</f>
        <v>1</v>
      </c>
      <c r="M64" s="50">
        <f>E64+F64+G64*0.05+H64*0.05+I64*0.05-J64*0.1-K64*0.1</f>
        <v>80</v>
      </c>
      <c r="N64" s="51">
        <f t="shared" si="1"/>
        <v>0.66666666666666674</v>
      </c>
    </row>
    <row r="65" spans="1:14" x14ac:dyDescent="0.25">
      <c r="A65" s="48">
        <v>61</v>
      </c>
      <c r="B65" s="29" t="s">
        <v>242</v>
      </c>
      <c r="C65" s="29" t="s">
        <v>243</v>
      </c>
      <c r="D65" s="29" t="s">
        <v>77</v>
      </c>
      <c r="E65" s="50">
        <v>0</v>
      </c>
      <c r="F65" s="50">
        <v>10</v>
      </c>
      <c r="G65" s="50">
        <f>VLOOKUP(B65,[3]Sheet2!A$7:B$132,2,0)</f>
        <v>100</v>
      </c>
      <c r="H65" s="50"/>
      <c r="I65" s="50"/>
      <c r="J65" s="50">
        <v>100</v>
      </c>
      <c r="K65" s="50"/>
      <c r="L65" s="50">
        <f>VLOOKUP(B65,'[1]GV đi học nước ngoài'!B$4:I$77,8,0)</f>
        <v>352</v>
      </c>
      <c r="M65" s="50" t="s">
        <v>16</v>
      </c>
      <c r="N65" s="51">
        <f t="shared" si="1"/>
        <v>234.66666666666666</v>
      </c>
    </row>
    <row r="66" spans="1:14" x14ac:dyDescent="0.25">
      <c r="A66" s="28">
        <v>62</v>
      </c>
      <c r="B66" s="29" t="s">
        <v>244</v>
      </c>
      <c r="C66" s="29" t="s">
        <v>243</v>
      </c>
      <c r="D66" s="29" t="s">
        <v>77</v>
      </c>
      <c r="E66" s="50">
        <v>0</v>
      </c>
      <c r="F66" s="50"/>
      <c r="G66" s="50"/>
      <c r="H66" s="50"/>
      <c r="I66" s="50"/>
      <c r="J66" s="50">
        <v>100</v>
      </c>
      <c r="K66" s="50"/>
      <c r="L66" s="50">
        <f>VLOOKUP(B66,'[1]GV đi học nước ngoài'!B$4:I$77,8,0)</f>
        <v>0</v>
      </c>
      <c r="M66" s="50" t="s">
        <v>16</v>
      </c>
      <c r="N66" s="51">
        <f t="shared" si="1"/>
        <v>0</v>
      </c>
    </row>
    <row r="67" spans="1:14" x14ac:dyDescent="0.25">
      <c r="A67" s="48">
        <v>63</v>
      </c>
      <c r="B67" s="29" t="s">
        <v>245</v>
      </c>
      <c r="C67" s="29" t="s">
        <v>243</v>
      </c>
      <c r="D67" s="29" t="s">
        <v>77</v>
      </c>
      <c r="E67" s="50">
        <v>0</v>
      </c>
      <c r="F67" s="50">
        <v>10</v>
      </c>
      <c r="G67" s="50">
        <f>VLOOKUP(B67,[3]Sheet2!A$7:B$132,2,0)</f>
        <v>100</v>
      </c>
      <c r="H67" s="50"/>
      <c r="I67" s="50"/>
      <c r="J67" s="50">
        <v>100</v>
      </c>
      <c r="K67" s="50"/>
      <c r="L67" s="50">
        <f>VLOOKUP(B67,'[1]GV đi học nước ngoài'!B$4:I$77,8,0)</f>
        <v>595</v>
      </c>
      <c r="M67" s="50" t="s">
        <v>16</v>
      </c>
      <c r="N67" s="51">
        <f t="shared" si="1"/>
        <v>396.66666666666669</v>
      </c>
    </row>
    <row r="68" spans="1:14" x14ac:dyDescent="0.25">
      <c r="A68" s="28">
        <v>64</v>
      </c>
      <c r="B68" s="29" t="s">
        <v>246</v>
      </c>
      <c r="C68" s="29" t="s">
        <v>243</v>
      </c>
      <c r="D68" s="29" t="s">
        <v>77</v>
      </c>
      <c r="E68" s="50">
        <v>90</v>
      </c>
      <c r="F68" s="52"/>
      <c r="G68" s="50"/>
      <c r="H68" s="52"/>
      <c r="I68" s="52"/>
      <c r="J68" s="50"/>
      <c r="K68" s="50">
        <f>VLOOKUP(B68,'[2]nhóm đi học nước ngoài'!B$14:H$70,7,0)</f>
        <v>100</v>
      </c>
      <c r="L68" s="52">
        <f>VLOOKUP(B68,'[1]GV đi học nước ngoài'!B$4:I$77,8,0)</f>
        <v>0</v>
      </c>
      <c r="M68" s="50">
        <f>E68+F68+G68*0.05+H68*0.05+I68*0.05-J68*0.1-K68*0.1</f>
        <v>80</v>
      </c>
      <c r="N68" s="51">
        <f t="shared" si="1"/>
        <v>0</v>
      </c>
    </row>
    <row r="69" spans="1:14" x14ac:dyDescent="0.25">
      <c r="A69" s="48">
        <v>65</v>
      </c>
      <c r="B69" s="53" t="s">
        <v>65</v>
      </c>
      <c r="C69" s="53" t="s">
        <v>247</v>
      </c>
      <c r="D69" s="29" t="s">
        <v>77</v>
      </c>
      <c r="E69" s="50">
        <v>90</v>
      </c>
      <c r="F69" s="50">
        <v>0</v>
      </c>
      <c r="G69" s="50"/>
      <c r="H69" s="50"/>
      <c r="I69" s="50"/>
      <c r="J69" s="50"/>
      <c r="K69" s="50">
        <f>VLOOKUP(B69,'[2]nhóm đi học nước ngoài'!B$14:H$70,7,0)</f>
        <v>100</v>
      </c>
      <c r="L69" s="50">
        <f>VLOOKUP(B69,'[1]GV đi học nước ngoài'!B$4:I$77,8,0)</f>
        <v>0</v>
      </c>
      <c r="M69" s="50">
        <f>E69+F69+G69*0.05+H69*0.05+I69*0.05-J69*0.1-K69*0.1</f>
        <v>80</v>
      </c>
      <c r="N69" s="51">
        <f t="shared" ref="N69:N79" si="3">L69/150*100</f>
        <v>0</v>
      </c>
    </row>
    <row r="70" spans="1:14" x14ac:dyDescent="0.25">
      <c r="A70" s="28">
        <v>66</v>
      </c>
      <c r="B70" s="29" t="s">
        <v>78</v>
      </c>
      <c r="C70" s="29" t="s">
        <v>248</v>
      </c>
      <c r="D70" s="29" t="s">
        <v>79</v>
      </c>
      <c r="E70" s="50">
        <v>0</v>
      </c>
      <c r="F70" s="50"/>
      <c r="G70" s="50"/>
      <c r="H70" s="50"/>
      <c r="I70" s="50"/>
      <c r="J70" s="50">
        <v>100</v>
      </c>
      <c r="K70" s="50"/>
      <c r="L70" s="50">
        <f>VLOOKUP(B70,'[1]GV đi học nước ngoài'!B$4:I$77,8,0)</f>
        <v>0</v>
      </c>
      <c r="M70" s="50" t="s">
        <v>16</v>
      </c>
      <c r="N70" s="51">
        <f t="shared" si="3"/>
        <v>0</v>
      </c>
    </row>
    <row r="71" spans="1:14" x14ac:dyDescent="0.25">
      <c r="A71" s="48">
        <v>67</v>
      </c>
      <c r="B71" s="29" t="s">
        <v>249</v>
      </c>
      <c r="C71" s="29" t="s">
        <v>248</v>
      </c>
      <c r="D71" s="29" t="s">
        <v>79</v>
      </c>
      <c r="E71" s="50">
        <v>90</v>
      </c>
      <c r="F71" s="52"/>
      <c r="G71" s="50"/>
      <c r="H71" s="52"/>
      <c r="I71" s="52"/>
      <c r="J71" s="50"/>
      <c r="K71" s="50">
        <f>VLOOKUP(B71,'[2]nhóm đi học nước ngoài'!B$14:H$70,7,0)</f>
        <v>100</v>
      </c>
      <c r="L71" s="52">
        <f>VLOOKUP(B71,'[1]GV đi học nước ngoài'!B$4:I$77,8,0)</f>
        <v>0</v>
      </c>
      <c r="M71" s="50">
        <f>E71+F71+G71*0.05+H71*0.05+I71*0.05-J71*0.1-K71*0.1</f>
        <v>80</v>
      </c>
      <c r="N71" s="51">
        <f t="shared" si="3"/>
        <v>0</v>
      </c>
    </row>
    <row r="72" spans="1:14" x14ac:dyDescent="0.25">
      <c r="A72" s="28">
        <v>68</v>
      </c>
      <c r="B72" s="29" t="s">
        <v>250</v>
      </c>
      <c r="C72" s="29" t="s">
        <v>248</v>
      </c>
      <c r="D72" s="29" t="s">
        <v>79</v>
      </c>
      <c r="E72" s="50">
        <v>90</v>
      </c>
      <c r="F72" s="52"/>
      <c r="G72" s="50"/>
      <c r="H72" s="52"/>
      <c r="I72" s="52"/>
      <c r="J72" s="50"/>
      <c r="K72" s="50">
        <f>VLOOKUP(B72,'[2]nhóm đi học nước ngoài'!B$14:H$70,7,0)</f>
        <v>100</v>
      </c>
      <c r="L72" s="52">
        <f>VLOOKUP(B72,'[1]GV đi học nước ngoài'!B$4:I$77,8,0)</f>
        <v>81</v>
      </c>
      <c r="M72" s="50">
        <f>E72+F72+G72*0.05+H72*0.05+I72*0.05-J72*0.1-K72*0.1</f>
        <v>80</v>
      </c>
      <c r="N72" s="51">
        <f t="shared" si="3"/>
        <v>54</v>
      </c>
    </row>
    <row r="73" spans="1:14" x14ac:dyDescent="0.25">
      <c r="A73" s="48">
        <v>69</v>
      </c>
      <c r="B73" s="29" t="s">
        <v>251</v>
      </c>
      <c r="C73" s="29" t="s">
        <v>252</v>
      </c>
      <c r="D73" s="29" t="s">
        <v>79</v>
      </c>
      <c r="E73" s="50">
        <v>0</v>
      </c>
      <c r="F73" s="50"/>
      <c r="G73" s="50"/>
      <c r="H73" s="50"/>
      <c r="I73" s="50"/>
      <c r="J73" s="50">
        <v>100</v>
      </c>
      <c r="K73" s="50"/>
      <c r="L73" s="50">
        <f>VLOOKUP(B73,'[1]GV đi học nước ngoài'!B$4:I$77,8,0)</f>
        <v>0</v>
      </c>
      <c r="M73" s="50" t="s">
        <v>16</v>
      </c>
      <c r="N73" s="51">
        <f t="shared" si="3"/>
        <v>0</v>
      </c>
    </row>
    <row r="74" spans="1:14" x14ac:dyDescent="0.25">
      <c r="A74" s="28">
        <v>70</v>
      </c>
      <c r="B74" s="29" t="s">
        <v>253</v>
      </c>
      <c r="C74" s="29" t="s">
        <v>252</v>
      </c>
      <c r="D74" s="29" t="s">
        <v>79</v>
      </c>
      <c r="E74" s="50">
        <v>90</v>
      </c>
      <c r="F74" s="50">
        <v>9</v>
      </c>
      <c r="G74" s="50">
        <f>VLOOKUP(B74,[3]Sheet2!A$7:B$132,2,0)</f>
        <v>100</v>
      </c>
      <c r="H74" s="52"/>
      <c r="I74" s="52"/>
      <c r="J74" s="50"/>
      <c r="K74" s="50">
        <f>VLOOKUP(B74,'[2]nhóm đi học nước ngoài'!B$14:H$70,7,0)</f>
        <v>100</v>
      </c>
      <c r="L74" s="52">
        <f>VLOOKUP(B74,'[1]GV đi học nước ngoài'!B$4:I$77,8,0)</f>
        <v>148</v>
      </c>
      <c r="M74" s="50">
        <f>E74+F74+G74*0.05+H74*0.05+I74*0.05-J74*0.1-K74*0.1</f>
        <v>94</v>
      </c>
      <c r="N74" s="51">
        <f t="shared" si="3"/>
        <v>98.666666666666671</v>
      </c>
    </row>
    <row r="75" spans="1:14" x14ac:dyDescent="0.25">
      <c r="A75" s="48">
        <v>71</v>
      </c>
      <c r="B75" s="29" t="s">
        <v>254</v>
      </c>
      <c r="C75" s="29" t="s">
        <v>252</v>
      </c>
      <c r="D75" s="29" t="s">
        <v>79</v>
      </c>
      <c r="E75" s="50">
        <v>0</v>
      </c>
      <c r="F75" s="50"/>
      <c r="G75" s="50"/>
      <c r="H75" s="50"/>
      <c r="I75" s="50"/>
      <c r="J75" s="50">
        <v>100</v>
      </c>
      <c r="K75" s="50"/>
      <c r="L75" s="50">
        <f>VLOOKUP(B75,'[1]GV đi học nước ngoài'!B$4:I$77,8,0)</f>
        <v>0</v>
      </c>
      <c r="M75" s="50" t="s">
        <v>16</v>
      </c>
      <c r="N75" s="51">
        <f t="shared" si="3"/>
        <v>0</v>
      </c>
    </row>
    <row r="76" spans="1:14" x14ac:dyDescent="0.25">
      <c r="A76" s="28">
        <v>72</v>
      </c>
      <c r="B76" s="29" t="s">
        <v>255</v>
      </c>
      <c r="C76" s="29" t="s">
        <v>252</v>
      </c>
      <c r="D76" s="29" t="s">
        <v>79</v>
      </c>
      <c r="E76" s="50">
        <v>0</v>
      </c>
      <c r="F76" s="50"/>
      <c r="G76" s="50"/>
      <c r="H76" s="50"/>
      <c r="I76" s="50"/>
      <c r="J76" s="50">
        <v>100</v>
      </c>
      <c r="K76" s="50"/>
      <c r="L76" s="50">
        <f>VLOOKUP(B76,'[1]GV đi học nước ngoài'!B$4:I$77,8,0)</f>
        <v>0</v>
      </c>
      <c r="M76" s="50" t="s">
        <v>16</v>
      </c>
      <c r="N76" s="51">
        <f t="shared" si="3"/>
        <v>0</v>
      </c>
    </row>
    <row r="77" spans="1:14" x14ac:dyDescent="0.25">
      <c r="A77" s="48">
        <v>73</v>
      </c>
      <c r="B77" s="29" t="s">
        <v>256</v>
      </c>
      <c r="C77" s="29" t="s">
        <v>80</v>
      </c>
      <c r="D77" s="29" t="s">
        <v>79</v>
      </c>
      <c r="E77" s="50">
        <v>0</v>
      </c>
      <c r="F77" s="50"/>
      <c r="G77" s="50"/>
      <c r="H77" s="50"/>
      <c r="I77" s="50"/>
      <c r="J77" s="50">
        <v>100</v>
      </c>
      <c r="K77" s="50"/>
      <c r="L77" s="50">
        <f>VLOOKUP(B77,'[1]GV đi học nước ngoài'!B$4:I$77,8,0)</f>
        <v>0</v>
      </c>
      <c r="M77" s="50" t="s">
        <v>16</v>
      </c>
      <c r="N77" s="51">
        <f t="shared" si="3"/>
        <v>0</v>
      </c>
    </row>
    <row r="78" spans="1:14" s="9" customFormat="1" x14ac:dyDescent="0.25">
      <c r="A78" s="28">
        <v>74</v>
      </c>
      <c r="B78" s="53" t="s">
        <v>63</v>
      </c>
      <c r="C78" s="53" t="s">
        <v>81</v>
      </c>
      <c r="D78" s="29" t="s">
        <v>79</v>
      </c>
      <c r="E78" s="50">
        <v>0</v>
      </c>
      <c r="F78" s="50"/>
      <c r="G78" s="50"/>
      <c r="H78" s="50"/>
      <c r="I78" s="50"/>
      <c r="J78" s="50">
        <v>100</v>
      </c>
      <c r="K78" s="50"/>
      <c r="L78" s="50">
        <f>VLOOKUP(B78,'[1]GV đi học nước ngoài'!B$4:I$77,8,0)</f>
        <v>0</v>
      </c>
      <c r="M78" s="50" t="s">
        <v>16</v>
      </c>
      <c r="N78" s="51">
        <f t="shared" si="3"/>
        <v>0</v>
      </c>
    </row>
    <row r="79" spans="1:14" s="9" customFormat="1" x14ac:dyDescent="0.25">
      <c r="A79" s="48">
        <v>75</v>
      </c>
      <c r="B79" s="19" t="s">
        <v>257</v>
      </c>
      <c r="C79" s="55" t="s">
        <v>258</v>
      </c>
      <c r="D79" s="55" t="s">
        <v>258</v>
      </c>
      <c r="E79" s="50">
        <v>100</v>
      </c>
      <c r="F79" s="52"/>
      <c r="G79" s="50"/>
      <c r="H79" s="52"/>
      <c r="I79" s="52"/>
      <c r="J79" s="52"/>
      <c r="K79" s="50"/>
      <c r="L79" s="50"/>
      <c r="M79" s="50">
        <f>E79+F79+G79*0.05+H79*0.05+I79*0.05-J79*0.1-K79*0.1</f>
        <v>100</v>
      </c>
      <c r="N79" s="51">
        <f t="shared" si="3"/>
        <v>0</v>
      </c>
    </row>
    <row r="83" spans="11:12" customFormat="1" x14ac:dyDescent="0.25">
      <c r="K83" s="3" t="s">
        <v>15</v>
      </c>
      <c r="L83" s="3" t="e">
        <f>COUNTIF(#REF!,"C")</f>
        <v>#REF!</v>
      </c>
    </row>
    <row r="84" spans="11:12" customFormat="1" x14ac:dyDescent="0.25">
      <c r="K84" s="3" t="s">
        <v>14</v>
      </c>
      <c r="L84" s="3" t="e">
        <f>COUNTIF(#REF!,"B")</f>
        <v>#REF!</v>
      </c>
    </row>
    <row r="85" spans="11:12" customFormat="1" x14ac:dyDescent="0.25">
      <c r="K85" s="3" t="s">
        <v>13</v>
      </c>
      <c r="L85" s="3" t="e">
        <f>COUNTIF(#REF!,"")</f>
        <v>#REF!</v>
      </c>
    </row>
    <row r="86" spans="11:12" customFormat="1" x14ac:dyDescent="0.25">
      <c r="K86" s="3" t="s">
        <v>12</v>
      </c>
      <c r="L86" s="3" t="e">
        <f>COUNTIF(#REF!,"A+")</f>
        <v>#REF!</v>
      </c>
    </row>
    <row r="87" spans="11:12" customFormat="1" x14ac:dyDescent="0.25">
      <c r="K87" s="3" t="s">
        <v>16</v>
      </c>
      <c r="L87" s="3" t="e">
        <f>COUNTIF(#REF!,"KĐG")</f>
        <v>#REF!</v>
      </c>
    </row>
  </sheetData>
  <mergeCells count="10">
    <mergeCell ref="F3:F4"/>
    <mergeCell ref="G3:I3"/>
    <mergeCell ref="L3:L4"/>
    <mergeCell ref="M3:M4"/>
    <mergeCell ref="N3:N4"/>
    <mergeCell ref="A3:A4"/>
    <mergeCell ref="B3:B4"/>
    <mergeCell ref="C3:C4"/>
    <mergeCell ref="D3:D4"/>
    <mergeCell ref="E3:E4"/>
  </mergeCells>
  <conditionalFormatting sqref="B5:B77">
    <cfRule type="duplicateValues" dxfId="1" priority="1"/>
  </conditionalFormatting>
  <conditionalFormatting sqref="B69:B77">
    <cfRule type="duplicateValues" dxfId="0" priority="2" stopIfTrue="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phụ lục 1</vt:lpstr>
      <vt:lpstr>BM-01a</vt:lpstr>
      <vt:lpstr>mẫu 9c</vt:lpstr>
      <vt:lpstr>BM-10</vt:lpstr>
      <vt:lpstr>nhóm 2</vt:lpstr>
      <vt:lpstr>nhóm 3</vt:lpstr>
      <vt:lpstr>Đi học nn và nghỉ k 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VUTHINGOC</cp:lastModifiedBy>
  <cp:lastPrinted>2021-10-07T03:09:19Z</cp:lastPrinted>
  <dcterms:created xsi:type="dcterms:W3CDTF">2021-10-01T06:20:16Z</dcterms:created>
  <dcterms:modified xsi:type="dcterms:W3CDTF">2022-10-13T02:42:41Z</dcterms:modified>
</cp:coreProperties>
</file>