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945" windowHeight="7590"/>
  </bookViews>
  <sheets>
    <sheet name="Tiêu chuẩn 6" sheetId="1" r:id="rId1"/>
    <sheet name="Đào tạo" sheetId="6" r:id="rId2"/>
    <sheet name="VG1" sheetId="8" r:id="rId3"/>
    <sheet name="Khen thưởng 1" sheetId="9" r:id="rId4"/>
  </sheets>
  <calcPr calcId="162913"/>
</workbook>
</file>

<file path=xl/calcChain.xml><?xml version="1.0" encoding="utf-8"?>
<calcChain xmlns="http://schemas.openxmlformats.org/spreadsheetml/2006/main">
  <c r="C17" i="6" l="1"/>
  <c r="B17" i="6"/>
  <c r="F16" i="9" l="1"/>
  <c r="E16" i="9"/>
  <c r="D16" i="9"/>
  <c r="C16" i="9"/>
  <c r="B16" i="9"/>
  <c r="F14" i="9"/>
  <c r="E14" i="9"/>
  <c r="D14" i="9"/>
  <c r="C14" i="9"/>
  <c r="B14" i="9"/>
</calcChain>
</file>

<file path=xl/sharedStrings.xml><?xml version="1.0" encoding="utf-8"?>
<sst xmlns="http://schemas.openxmlformats.org/spreadsheetml/2006/main" count="96" uniqueCount="39">
  <si>
    <t>BỘ GIÁO DỤC VÀ ĐÀO TẠO</t>
  </si>
  <si>
    <t>TRƯỜNG ĐẠI HỌC MỎ ĐỊA CHẤT</t>
  </si>
  <si>
    <t>CỘNG HÒA XÃ HỘI CHỦ NGHĨA VIỆT NAM</t>
  </si>
  <si>
    <t>Độc lập – Tự do – Hạnh phúc</t>
  </si>
  <si>
    <t xml:space="preserve">THỐNG KÊ SỐ LIỆU </t>
  </si>
  <si>
    <t>(Chỉ tính cho đội ngũ GV cơ hữu tham gia giảng dạy khối kiến thức giáo dục chuyên nghiệp của ngành)</t>
  </si>
  <si>
    <t xml:space="preserve">Tiêu chuẩn 6 </t>
  </si>
  <si>
    <t>NỘI DUNG/NGÀNH</t>
  </si>
  <si>
    <t>KTĐ</t>
  </si>
  <si>
    <t>KTCK</t>
  </si>
  <si>
    <t>QLĐĐ</t>
  </si>
  <si>
    <t>GHI CHÚ</t>
  </si>
  <si>
    <r>
      <t xml:space="preserve">Kinh phí chi đào tạo bồi dưỡng cho đội ngũ GV </t>
    </r>
    <r>
      <rPr>
        <i/>
        <sz val="12"/>
        <color theme="1"/>
        <rFont val="Times New Roman"/>
        <family val="1"/>
      </rPr>
      <t>(5 năm)</t>
    </r>
  </si>
  <si>
    <t>Tính cả chu kỳ</t>
  </si>
  <si>
    <r>
      <t xml:space="preserve">Kinh phí chi vượt giờ </t>
    </r>
    <r>
      <rPr>
        <i/>
        <sz val="12"/>
        <color theme="1"/>
        <rFont val="Times New Roman"/>
        <family val="1"/>
      </rPr>
      <t>(5 năm)</t>
    </r>
  </si>
  <si>
    <r>
      <t xml:space="preserve">Kinh phí chi cho thi đua khen thưởng </t>
    </r>
    <r>
      <rPr>
        <i/>
        <sz val="12"/>
        <color theme="1"/>
        <rFont val="Times New Roman"/>
        <family val="1"/>
      </rPr>
      <t>(5 năm)</t>
    </r>
  </si>
  <si>
    <t xml:space="preserve">               HIỆU TRƯỞNG </t>
  </si>
  <si>
    <t>NGƯỜI THỐNG KÊ</t>
  </si>
  <si>
    <t>Năm 2018</t>
  </si>
  <si>
    <t>Năm 2019</t>
  </si>
  <si>
    <t>Năm 2020</t>
  </si>
  <si>
    <t>Năm 2021</t>
  </si>
  <si>
    <t>Năm 2022</t>
  </si>
  <si>
    <t>Khoa Cơ điện</t>
  </si>
  <si>
    <t>Quản lý đất đai - Địa chính</t>
  </si>
  <si>
    <t>Khoa Trắc địa bản đồ và QLĐĐ</t>
  </si>
  <si>
    <t>Năm 2017</t>
  </si>
  <si>
    <t>Kỹ thuật điện</t>
  </si>
  <si>
    <t>Kỹ thuật Cơ khí</t>
  </si>
  <si>
    <t>Toàn trường</t>
  </si>
  <si>
    <t>Đơn vị</t>
  </si>
  <si>
    <t>Kinh phí chi đào tạo bồi dưỡng cho đội ngũ GV (5 năm)</t>
  </si>
  <si>
    <t>Kinh phí chi cho thi đua khen thưởng (5 năm)</t>
  </si>
  <si>
    <t>Kinh phí chi vượt giờ (5 năm)</t>
  </si>
  <si>
    <t>Hà Nội, ngày 14 tháng 10 năm 2022</t>
  </si>
  <si>
    <t>Phòng KHTC</t>
  </si>
  <si>
    <t>Người lập</t>
  </si>
  <si>
    <t>Cao Thu Hoài</t>
  </si>
  <si>
    <t>Đơn vị tính: đồng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</si>
</sst>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3"/>
      <color theme="1"/>
      <name val="Times New Roman"/>
      <family val="1"/>
    </font>
    <font>
      <i/>
      <sz val="13"/>
      <color theme="1"/>
      <name val="Times New Roman"/>
      <charset val="134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5" xfId="0" applyNumberFormat="1" applyFont="1" applyBorder="1" applyAlignment="1">
      <alignment horizontal="center" vertical="center" wrapText="1"/>
    </xf>
    <xf numFmtId="0" fontId="6" fillId="0" borderId="0" xfId="0" applyFont="1"/>
    <xf numFmtId="3" fontId="3" fillId="0" borderId="5" xfId="0" applyNumberFormat="1" applyFont="1" applyBorder="1" applyAlignment="1">
      <alignment horizontal="left" vertical="center" wrapText="1"/>
    </xf>
    <xf numFmtId="0" fontId="6" fillId="0" borderId="5" xfId="0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9" fillId="0" borderId="0" xfId="0" applyFont="1" applyAlignment="1">
      <alignment vertical="center"/>
    </xf>
    <xf numFmtId="3" fontId="7" fillId="0" borderId="5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left" vertical="center" wrapText="1"/>
    </xf>
    <xf numFmtId="3" fontId="6" fillId="0" borderId="5" xfId="0" applyNumberFormat="1" applyFont="1" applyBorder="1" applyAlignment="1">
      <alignment horizontal="right" vertical="center" wrapText="1"/>
    </xf>
    <xf numFmtId="3" fontId="0" fillId="0" borderId="5" xfId="0" applyNumberFormat="1" applyFon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381635</xdr:colOff>
      <xdr:row>1</xdr:row>
      <xdr:rowOff>1110615</xdr:rowOff>
    </xdr:from>
    <xdr:to>
      <xdr:col>15</xdr:col>
      <xdr:colOff>492760</xdr:colOff>
      <xdr:row>1</xdr:row>
      <xdr:rowOff>1110615</xdr:rowOff>
    </xdr:to>
    <xdr:cxnSp macro="">
      <xdr:nvCxnSpPr>
        <xdr:cNvPr id="2" name="Straight Connector 1"/>
        <xdr:cNvCxnSpPr/>
      </xdr:nvCxnSpPr>
      <xdr:spPr>
        <a:xfrm>
          <a:off x="6106160" y="891540"/>
          <a:ext cx="1939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1455420</xdr:colOff>
      <xdr:row>2</xdr:row>
      <xdr:rowOff>3175</xdr:rowOff>
    </xdr:from>
    <xdr:to>
      <xdr:col>2</xdr:col>
      <xdr:colOff>374650</xdr:colOff>
      <xdr:row>2</xdr:row>
      <xdr:rowOff>3175</xdr:rowOff>
    </xdr:to>
    <xdr:cxnSp macro="">
      <xdr:nvCxnSpPr>
        <xdr:cNvPr id="3" name="Straight Connector 2"/>
        <xdr:cNvCxnSpPr/>
      </xdr:nvCxnSpPr>
      <xdr:spPr>
        <a:xfrm>
          <a:off x="4150995" y="403225"/>
          <a:ext cx="136715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281940</xdr:colOff>
      <xdr:row>8</xdr:row>
      <xdr:rowOff>808355</xdr:rowOff>
    </xdr:from>
    <xdr:to>
      <xdr:col>16</xdr:col>
      <xdr:colOff>48260</xdr:colOff>
      <xdr:row>8</xdr:row>
      <xdr:rowOff>808355</xdr:rowOff>
    </xdr:to>
    <xdr:cxnSp macro="">
      <xdr:nvCxnSpPr>
        <xdr:cNvPr id="4" name="Straight Connector 3"/>
        <xdr:cNvCxnSpPr/>
      </xdr:nvCxnSpPr>
      <xdr:spPr>
        <a:xfrm>
          <a:off x="4863465" y="1656080"/>
          <a:ext cx="98552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276860</xdr:colOff>
      <xdr:row>2</xdr:row>
      <xdr:rowOff>15240</xdr:rowOff>
    </xdr:from>
    <xdr:to>
      <xdr:col>5</xdr:col>
      <xdr:colOff>559435</xdr:colOff>
      <xdr:row>2</xdr:row>
      <xdr:rowOff>15240</xdr:rowOff>
    </xdr:to>
    <xdr:cxnSp macro="">
      <xdr:nvCxnSpPr>
        <xdr:cNvPr id="2" name="Straight Connector 1"/>
        <xdr:cNvCxnSpPr/>
      </xdr:nvCxnSpPr>
      <xdr:spPr>
        <a:xfrm>
          <a:off x="3943985" y="415290"/>
          <a:ext cx="19399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9" sqref="A19"/>
    </sheetView>
  </sheetViews>
  <sheetFormatPr defaultRowHeight="15.75"/>
  <cols>
    <col min="1" max="1" width="54" style="1" customWidth="1"/>
    <col min="2" max="2" width="15.7109375" style="1" customWidth="1"/>
    <col min="3" max="4" width="9.140625" style="1"/>
    <col min="5" max="5" width="23" style="1" customWidth="1"/>
    <col min="6" max="16384" width="9.140625" style="1"/>
  </cols>
  <sheetData>
    <row r="1" spans="1:10">
      <c r="A1" s="7" t="s">
        <v>0</v>
      </c>
      <c r="B1" s="27" t="s">
        <v>2</v>
      </c>
      <c r="C1" s="27"/>
      <c r="D1" s="27"/>
      <c r="E1" s="27"/>
      <c r="F1" s="8"/>
      <c r="G1" s="8"/>
      <c r="H1" s="8"/>
      <c r="I1" s="8"/>
    </row>
    <row r="2" spans="1:10">
      <c r="A2" s="9" t="s">
        <v>1</v>
      </c>
      <c r="B2" s="27" t="s">
        <v>3</v>
      </c>
      <c r="C2" s="27"/>
      <c r="D2" s="27"/>
      <c r="E2" s="27"/>
    </row>
    <row r="3" spans="1:10">
      <c r="A3" s="10"/>
    </row>
    <row r="4" spans="1:10">
      <c r="A4" s="28" t="s">
        <v>4</v>
      </c>
      <c r="B4" s="28"/>
      <c r="C4" s="28"/>
      <c r="D4" s="28"/>
      <c r="E4" s="28"/>
    </row>
    <row r="5" spans="1:10">
      <c r="A5" s="29" t="s">
        <v>5</v>
      </c>
      <c r="B5" s="29"/>
      <c r="C5" s="29"/>
      <c r="D5" s="29"/>
      <c r="E5" s="29"/>
    </row>
    <row r="6" spans="1:10">
      <c r="A6" s="11"/>
    </row>
    <row r="7" spans="1:10">
      <c r="A7" s="28" t="s">
        <v>6</v>
      </c>
      <c r="B7" s="28"/>
      <c r="C7" s="28"/>
      <c r="D7" s="28"/>
      <c r="E7" s="28"/>
    </row>
    <row r="8" spans="1:10" ht="16.5" thickBot="1">
      <c r="A8" s="2"/>
    </row>
    <row r="9" spans="1:10" ht="16.5" thickBot="1">
      <c r="A9" s="3" t="s">
        <v>7</v>
      </c>
      <c r="B9" s="4" t="s">
        <v>8</v>
      </c>
      <c r="C9" s="4" t="s">
        <v>9</v>
      </c>
      <c r="D9" s="4" t="s">
        <v>10</v>
      </c>
      <c r="E9" s="4" t="s">
        <v>11</v>
      </c>
    </row>
    <row r="10" spans="1:10" ht="16.5" thickBot="1">
      <c r="A10" s="5" t="s">
        <v>12</v>
      </c>
      <c r="B10" s="6"/>
      <c r="C10" s="6"/>
      <c r="D10" s="6"/>
      <c r="E10" s="6" t="s">
        <v>13</v>
      </c>
    </row>
    <row r="11" spans="1:10" ht="16.5" thickBot="1">
      <c r="A11" s="5" t="s">
        <v>14</v>
      </c>
      <c r="B11" s="6"/>
      <c r="C11" s="6"/>
      <c r="D11" s="6"/>
      <c r="E11" s="6" t="s">
        <v>13</v>
      </c>
    </row>
    <row r="12" spans="1:10" ht="16.5" thickBot="1">
      <c r="A12" s="5" t="s">
        <v>15</v>
      </c>
      <c r="B12" s="6"/>
      <c r="C12" s="6"/>
      <c r="D12" s="6"/>
      <c r="E12" s="6" t="s">
        <v>13</v>
      </c>
    </row>
    <row r="13" spans="1:10">
      <c r="A13" s="2"/>
    </row>
    <row r="14" spans="1:10">
      <c r="A14" s="12" t="s">
        <v>16</v>
      </c>
      <c r="J14" s="12" t="s">
        <v>17</v>
      </c>
    </row>
    <row r="15" spans="1:10">
      <c r="A15" s="12"/>
    </row>
    <row r="16" spans="1:10">
      <c r="A16" s="12"/>
    </row>
    <row r="17" spans="1:1">
      <c r="A17" s="12"/>
    </row>
  </sheetData>
  <mergeCells count="5">
    <mergeCell ref="B1:E1"/>
    <mergeCell ref="B2:E2"/>
    <mergeCell ref="A4:E4"/>
    <mergeCell ref="A5:E5"/>
    <mergeCell ref="A7:E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F10" sqref="F10:G10"/>
    </sheetView>
  </sheetViews>
  <sheetFormatPr defaultRowHeight="15"/>
  <cols>
    <col min="1" max="1" width="30.140625" style="14" bestFit="1" customWidth="1"/>
    <col min="2" max="7" width="12.42578125" style="14" bestFit="1" customWidth="1"/>
    <col min="8" max="16384" width="9.140625" style="14"/>
  </cols>
  <sheetData>
    <row r="1" spans="1:9" s="1" customFormat="1" ht="15.75" customHeight="1">
      <c r="A1" s="31" t="s">
        <v>0</v>
      </c>
      <c r="B1" s="31"/>
      <c r="C1" s="27" t="s">
        <v>2</v>
      </c>
      <c r="D1" s="27"/>
      <c r="E1" s="27"/>
      <c r="F1" s="27"/>
      <c r="G1" s="27"/>
      <c r="H1" s="8"/>
      <c r="I1" s="8"/>
    </row>
    <row r="2" spans="1:9" s="1" customFormat="1" ht="15.75">
      <c r="A2" s="27" t="s">
        <v>1</v>
      </c>
      <c r="B2" s="27"/>
      <c r="C2" s="27" t="s">
        <v>3</v>
      </c>
      <c r="D2" s="27"/>
      <c r="E2" s="27"/>
      <c r="F2" s="27"/>
      <c r="G2" s="27"/>
    </row>
    <row r="3" spans="1:9" s="1" customFormat="1" ht="15.75">
      <c r="A3" s="17"/>
    </row>
    <row r="4" spans="1:9" s="1" customFormat="1" ht="15.75">
      <c r="A4" s="28" t="s">
        <v>4</v>
      </c>
      <c r="B4" s="28"/>
      <c r="C4" s="28"/>
      <c r="D4" s="28"/>
      <c r="E4" s="28"/>
      <c r="F4" s="28"/>
      <c r="G4" s="28"/>
    </row>
    <row r="5" spans="1:9" s="1" customFormat="1" ht="15.75">
      <c r="A5" s="29" t="s">
        <v>5</v>
      </c>
      <c r="B5" s="29"/>
      <c r="C5" s="29"/>
      <c r="D5" s="29"/>
      <c r="E5" s="29"/>
      <c r="F5" s="29"/>
      <c r="G5" s="29"/>
    </row>
    <row r="6" spans="1:9" s="1" customFormat="1" ht="15.75">
      <c r="A6" s="18"/>
    </row>
    <row r="7" spans="1:9" s="1" customFormat="1" ht="15.75">
      <c r="A7" s="28" t="s">
        <v>6</v>
      </c>
      <c r="B7" s="28"/>
      <c r="C7" s="28"/>
      <c r="D7" s="28"/>
      <c r="E7" s="28"/>
      <c r="F7" s="28"/>
      <c r="G7" s="28"/>
    </row>
    <row r="8" spans="1:9">
      <c r="A8" s="30" t="s">
        <v>31</v>
      </c>
      <c r="B8" s="30"/>
      <c r="C8" s="30"/>
      <c r="D8" s="30"/>
      <c r="E8" s="30"/>
      <c r="F8" s="30"/>
      <c r="G8" s="30"/>
    </row>
    <row r="9" spans="1:9">
      <c r="A9" s="20"/>
      <c r="B9" s="20"/>
      <c r="C9" s="20"/>
      <c r="D9" s="20"/>
      <c r="E9" s="20"/>
      <c r="F9" s="20"/>
      <c r="G9" s="20"/>
    </row>
    <row r="10" spans="1:9">
      <c r="F10" s="34" t="s">
        <v>38</v>
      </c>
      <c r="G10" s="34"/>
    </row>
    <row r="11" spans="1:9" ht="15.75">
      <c r="A11" s="13" t="s">
        <v>30</v>
      </c>
      <c r="B11" s="13" t="s">
        <v>26</v>
      </c>
      <c r="C11" s="13" t="s">
        <v>18</v>
      </c>
      <c r="D11" s="13" t="s">
        <v>19</v>
      </c>
      <c r="E11" s="13" t="s">
        <v>20</v>
      </c>
      <c r="F11" s="13" t="s">
        <v>21</v>
      </c>
      <c r="G11" s="13" t="s">
        <v>22</v>
      </c>
    </row>
    <row r="12" spans="1:9" ht="15.75" hidden="1">
      <c r="A12" s="15" t="s">
        <v>27</v>
      </c>
      <c r="B12" s="25"/>
      <c r="C12" s="25"/>
      <c r="D12" s="25"/>
      <c r="E12" s="25"/>
      <c r="F12" s="25"/>
      <c r="G12" s="26"/>
    </row>
    <row r="13" spans="1:9" ht="15.75" hidden="1">
      <c r="A13" s="15" t="s">
        <v>28</v>
      </c>
      <c r="B13" s="25"/>
      <c r="C13" s="25"/>
      <c r="D13" s="25"/>
      <c r="E13" s="25"/>
      <c r="F13" s="25"/>
      <c r="G13" s="26"/>
    </row>
    <row r="14" spans="1:9" ht="15.75">
      <c r="A14" s="15" t="s">
        <v>23</v>
      </c>
      <c r="B14" s="25">
        <v>400000</v>
      </c>
      <c r="C14" s="25">
        <v>18250000</v>
      </c>
      <c r="D14" s="25">
        <v>31887000</v>
      </c>
      <c r="E14" s="25">
        <v>32787500</v>
      </c>
      <c r="F14" s="25">
        <v>50400000</v>
      </c>
      <c r="G14" s="25">
        <v>64900000</v>
      </c>
    </row>
    <row r="15" spans="1:9" ht="15.75" hidden="1">
      <c r="A15" s="15" t="s">
        <v>24</v>
      </c>
      <c r="B15" s="25"/>
      <c r="C15" s="25"/>
      <c r="D15" s="25"/>
      <c r="E15" s="25"/>
      <c r="F15" s="25"/>
      <c r="G15" s="26"/>
    </row>
    <row r="16" spans="1:9" ht="15.75">
      <c r="A16" s="15" t="s">
        <v>25</v>
      </c>
      <c r="B16" s="25">
        <v>50940000</v>
      </c>
      <c r="C16" s="25">
        <v>126740000</v>
      </c>
      <c r="D16" s="25">
        <v>116959000</v>
      </c>
      <c r="E16" s="25">
        <v>80576786</v>
      </c>
      <c r="F16" s="25">
        <v>25200000</v>
      </c>
      <c r="G16" s="25">
        <v>77300000</v>
      </c>
    </row>
    <row r="17" spans="1:8">
      <c r="A17" s="16" t="s">
        <v>29</v>
      </c>
      <c r="B17" s="25">
        <f>64450000+700000000</f>
        <v>764450000</v>
      </c>
      <c r="C17" s="25">
        <f>185100000+700000000</f>
        <v>885100000</v>
      </c>
      <c r="D17" s="25">
        <v>612860000</v>
      </c>
      <c r="E17" s="25">
        <v>816950000</v>
      </c>
      <c r="F17" s="25">
        <v>616420000</v>
      </c>
      <c r="G17" s="25">
        <v>582500000</v>
      </c>
    </row>
    <row r="19" spans="1:8" customFormat="1" ht="16.5">
      <c r="E19" s="33" t="s">
        <v>34</v>
      </c>
      <c r="F19" s="33"/>
      <c r="G19" s="33"/>
      <c r="H19" s="22"/>
    </row>
    <row r="20" spans="1:8" s="19" customFormat="1" ht="14.25">
      <c r="A20" s="21"/>
      <c r="B20" s="32" t="s">
        <v>35</v>
      </c>
      <c r="C20" s="32"/>
      <c r="E20" s="30" t="s">
        <v>36</v>
      </c>
      <c r="F20" s="30"/>
      <c r="G20" s="30"/>
      <c r="H20" s="21"/>
    </row>
    <row r="21" spans="1:8" s="19" customFormat="1" ht="14.25"/>
    <row r="22" spans="1:8" s="19" customFormat="1" ht="14.25"/>
    <row r="23" spans="1:8" s="19" customFormat="1" ht="14.25"/>
    <row r="24" spans="1:8" s="19" customFormat="1" ht="14.25"/>
    <row r="25" spans="1:8" s="19" customFormat="1" ht="14.25">
      <c r="E25" s="30" t="s">
        <v>37</v>
      </c>
      <c r="F25" s="30"/>
      <c r="G25" s="30"/>
      <c r="H25" s="21"/>
    </row>
  </sheetData>
  <mergeCells count="13">
    <mergeCell ref="E25:G25"/>
    <mergeCell ref="C1:G1"/>
    <mergeCell ref="C2:G2"/>
    <mergeCell ref="A1:B1"/>
    <mergeCell ref="A2:B2"/>
    <mergeCell ref="A4:G4"/>
    <mergeCell ref="A5:G5"/>
    <mergeCell ref="A7:G7"/>
    <mergeCell ref="A8:G8"/>
    <mergeCell ref="B20:C20"/>
    <mergeCell ref="E19:G19"/>
    <mergeCell ref="E20:G20"/>
    <mergeCell ref="F10:G10"/>
  </mergeCells>
  <printOptions horizontalCentered="1"/>
  <pageMargins left="0.2" right="0.2" top="0.75" bottom="0.75" header="0.3" footer="0.3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E10" sqref="E10:F10"/>
    </sheetView>
  </sheetViews>
  <sheetFormatPr defaultRowHeight="15"/>
  <cols>
    <col min="1" max="1" width="30.140625" style="14" bestFit="1" customWidth="1"/>
    <col min="2" max="6" width="15.7109375" style="14" customWidth="1"/>
    <col min="7" max="16384" width="9.140625" style="14"/>
  </cols>
  <sheetData>
    <row r="1" spans="1:8" s="1" customFormat="1" ht="15.75" customHeight="1">
      <c r="A1" s="31" t="s">
        <v>0</v>
      </c>
      <c r="B1" s="31"/>
      <c r="C1" s="27" t="s">
        <v>2</v>
      </c>
      <c r="D1" s="27"/>
      <c r="E1" s="27"/>
      <c r="F1" s="27"/>
      <c r="G1" s="8"/>
      <c r="H1" s="8"/>
    </row>
    <row r="2" spans="1:8" s="1" customFormat="1" ht="15.75">
      <c r="A2" s="27" t="s">
        <v>1</v>
      </c>
      <c r="B2" s="27"/>
      <c r="C2" s="27" t="s">
        <v>3</v>
      </c>
      <c r="D2" s="27"/>
      <c r="E2" s="27"/>
      <c r="F2" s="27"/>
    </row>
    <row r="3" spans="1:8" s="1" customFormat="1" ht="15.75">
      <c r="A3" s="17"/>
    </row>
    <row r="4" spans="1:8" s="1" customFormat="1" ht="15.75">
      <c r="A4" s="28" t="s">
        <v>4</v>
      </c>
      <c r="B4" s="28"/>
      <c r="C4" s="28"/>
      <c r="D4" s="28"/>
      <c r="E4" s="28"/>
      <c r="F4" s="28"/>
    </row>
    <row r="5" spans="1:8" s="1" customFormat="1" ht="15.75">
      <c r="A5" s="29" t="s">
        <v>5</v>
      </c>
      <c r="B5" s="29"/>
      <c r="C5" s="29"/>
      <c r="D5" s="29"/>
      <c r="E5" s="29"/>
      <c r="F5" s="29"/>
    </row>
    <row r="6" spans="1:8" s="1" customFormat="1" ht="15.75">
      <c r="A6" s="18"/>
    </row>
    <row r="7" spans="1:8" s="1" customFormat="1" ht="15.75">
      <c r="A7" s="28" t="s">
        <v>6</v>
      </c>
      <c r="B7" s="28"/>
      <c r="C7" s="28"/>
      <c r="D7" s="28"/>
      <c r="E7" s="28"/>
      <c r="F7" s="28"/>
    </row>
    <row r="8" spans="1:8">
      <c r="A8" s="30" t="s">
        <v>33</v>
      </c>
      <c r="B8" s="30"/>
      <c r="C8" s="30"/>
      <c r="D8" s="30"/>
      <c r="E8" s="30"/>
      <c r="F8" s="30"/>
    </row>
    <row r="9" spans="1:8">
      <c r="A9" s="20"/>
      <c r="B9" s="20"/>
      <c r="C9" s="20"/>
      <c r="D9" s="20"/>
      <c r="E9" s="20"/>
      <c r="F9" s="20"/>
    </row>
    <row r="10" spans="1:8">
      <c r="E10" s="34" t="s">
        <v>38</v>
      </c>
      <c r="F10" s="34"/>
    </row>
    <row r="11" spans="1:8">
      <c r="A11" s="23" t="s">
        <v>30</v>
      </c>
      <c r="B11" s="23" t="s">
        <v>26</v>
      </c>
      <c r="C11" s="23" t="s">
        <v>18</v>
      </c>
      <c r="D11" s="23" t="s">
        <v>19</v>
      </c>
      <c r="E11" s="23" t="s">
        <v>20</v>
      </c>
      <c r="F11" s="23" t="s">
        <v>21</v>
      </c>
    </row>
    <row r="12" spans="1:8">
      <c r="A12" s="24" t="s">
        <v>27</v>
      </c>
      <c r="B12" s="25">
        <v>167105400</v>
      </c>
      <c r="C12" s="25">
        <v>270855810</v>
      </c>
      <c r="D12" s="25">
        <v>251410350</v>
      </c>
      <c r="E12" s="25">
        <v>237569202</v>
      </c>
      <c r="F12" s="25">
        <v>582444000</v>
      </c>
    </row>
    <row r="13" spans="1:8">
      <c r="A13" s="24" t="s">
        <v>28</v>
      </c>
      <c r="B13" s="25">
        <v>87604308</v>
      </c>
      <c r="C13" s="25">
        <v>198466740</v>
      </c>
      <c r="D13" s="25">
        <v>193798230</v>
      </c>
      <c r="E13" s="25">
        <v>197460693</v>
      </c>
      <c r="F13" s="25">
        <v>344299500</v>
      </c>
    </row>
    <row r="14" spans="1:8">
      <c r="A14" s="24" t="s">
        <v>23</v>
      </c>
      <c r="B14" s="25">
        <v>791917566</v>
      </c>
      <c r="C14" s="25">
        <v>1559742450</v>
      </c>
      <c r="D14" s="25">
        <v>1459329030</v>
      </c>
      <c r="E14" s="25">
        <v>1592812470</v>
      </c>
      <c r="F14" s="25">
        <v>2734663500</v>
      </c>
    </row>
    <row r="15" spans="1:8">
      <c r="A15" s="24" t="s">
        <v>24</v>
      </c>
      <c r="B15" s="25">
        <v>290061090</v>
      </c>
      <c r="C15" s="25">
        <v>259889580</v>
      </c>
      <c r="D15" s="25">
        <v>264737460</v>
      </c>
      <c r="E15" s="25">
        <v>145230799</v>
      </c>
      <c r="F15" s="25">
        <v>443178000</v>
      </c>
    </row>
    <row r="16" spans="1:8">
      <c r="A16" s="24" t="s">
        <v>25</v>
      </c>
      <c r="B16" s="25">
        <v>900554226</v>
      </c>
      <c r="C16" s="25">
        <v>1168878540</v>
      </c>
      <c r="D16" s="25">
        <v>1007578770</v>
      </c>
      <c r="E16" s="25">
        <v>642214059</v>
      </c>
      <c r="F16" s="25">
        <v>1694052000</v>
      </c>
    </row>
    <row r="17" spans="1:7">
      <c r="A17" s="16" t="s">
        <v>29</v>
      </c>
      <c r="B17" s="25">
        <v>9429095841</v>
      </c>
      <c r="C17" s="25">
        <v>11123173560</v>
      </c>
      <c r="D17" s="25">
        <v>10138640820</v>
      </c>
      <c r="E17" s="25">
        <v>10410429502</v>
      </c>
      <c r="F17" s="25">
        <v>18365117850</v>
      </c>
    </row>
    <row r="19" spans="1:7" customFormat="1" ht="16.5">
      <c r="D19" s="33" t="s">
        <v>34</v>
      </c>
      <c r="E19" s="33"/>
      <c r="F19" s="33"/>
      <c r="G19" s="22"/>
    </row>
    <row r="20" spans="1:7" s="19" customFormat="1" ht="14.25">
      <c r="A20" s="21"/>
      <c r="B20" s="32" t="s">
        <v>35</v>
      </c>
      <c r="C20" s="32"/>
      <c r="D20" s="30" t="s">
        <v>36</v>
      </c>
      <c r="E20" s="30"/>
      <c r="F20" s="30"/>
      <c r="G20" s="21"/>
    </row>
    <row r="21" spans="1:7" s="19" customFormat="1" ht="14.25"/>
    <row r="22" spans="1:7" s="19" customFormat="1" ht="14.25"/>
    <row r="23" spans="1:7" s="19" customFormat="1" ht="14.25"/>
    <row r="24" spans="1:7" s="19" customFormat="1" ht="14.25"/>
    <row r="25" spans="1:7" s="19" customFormat="1" ht="14.25">
      <c r="D25" s="30" t="s">
        <v>37</v>
      </c>
      <c r="E25" s="30"/>
      <c r="F25" s="30"/>
      <c r="G25" s="21"/>
    </row>
  </sheetData>
  <mergeCells count="13">
    <mergeCell ref="D25:F25"/>
    <mergeCell ref="A7:F7"/>
    <mergeCell ref="A8:F8"/>
    <mergeCell ref="B20:C20"/>
    <mergeCell ref="D19:F19"/>
    <mergeCell ref="D20:F20"/>
    <mergeCell ref="A5:F5"/>
    <mergeCell ref="E10:F10"/>
    <mergeCell ref="A1:B1"/>
    <mergeCell ref="C1:F1"/>
    <mergeCell ref="A2:B2"/>
    <mergeCell ref="C2:F2"/>
    <mergeCell ref="A4:F4"/>
  </mergeCells>
  <printOptions horizontalCentered="1"/>
  <pageMargins left="0.2" right="0.2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C19" sqref="C19"/>
    </sheetView>
  </sheetViews>
  <sheetFormatPr defaultRowHeight="15"/>
  <cols>
    <col min="1" max="1" width="30.140625" style="14" bestFit="1" customWidth="1"/>
    <col min="2" max="6" width="15.7109375" style="14" customWidth="1"/>
    <col min="7" max="16384" width="9.140625" style="14"/>
  </cols>
  <sheetData>
    <row r="1" spans="1:7" s="1" customFormat="1" ht="15.75" customHeight="1">
      <c r="A1" s="31" t="s">
        <v>0</v>
      </c>
      <c r="B1" s="31"/>
      <c r="C1" s="27" t="s">
        <v>2</v>
      </c>
      <c r="D1" s="27"/>
      <c r="E1" s="27"/>
      <c r="F1" s="27"/>
      <c r="G1" s="8"/>
    </row>
    <row r="2" spans="1:7" s="1" customFormat="1" ht="15.75">
      <c r="A2" s="27" t="s">
        <v>1</v>
      </c>
      <c r="B2" s="27"/>
      <c r="C2" s="27" t="s">
        <v>3</v>
      </c>
      <c r="D2" s="27"/>
      <c r="E2" s="27"/>
      <c r="F2" s="27"/>
    </row>
    <row r="3" spans="1:7" s="1" customFormat="1" ht="15.75">
      <c r="A3" s="17"/>
    </row>
    <row r="4" spans="1:7" s="1" customFormat="1" ht="15.75">
      <c r="A4" s="28" t="s">
        <v>4</v>
      </c>
      <c r="B4" s="28"/>
      <c r="C4" s="28"/>
      <c r="D4" s="28"/>
      <c r="E4" s="28"/>
      <c r="F4" s="28"/>
    </row>
    <row r="5" spans="1:7" s="1" customFormat="1" ht="15.75">
      <c r="A5" s="29" t="s">
        <v>5</v>
      </c>
      <c r="B5" s="29"/>
      <c r="C5" s="29"/>
      <c r="D5" s="29"/>
      <c r="E5" s="29"/>
      <c r="F5" s="29"/>
    </row>
    <row r="6" spans="1:7" s="1" customFormat="1" ht="15.75">
      <c r="A6" s="18"/>
    </row>
    <row r="7" spans="1:7" s="1" customFormat="1" ht="15.75">
      <c r="A7" s="28" t="s">
        <v>6</v>
      </c>
      <c r="B7" s="28"/>
      <c r="C7" s="28"/>
      <c r="D7" s="28"/>
      <c r="E7" s="28"/>
      <c r="F7" s="28"/>
    </row>
    <row r="8" spans="1:7">
      <c r="A8" s="30" t="s">
        <v>32</v>
      </c>
      <c r="B8" s="30"/>
      <c r="C8" s="30"/>
      <c r="D8" s="30"/>
      <c r="E8" s="30"/>
      <c r="F8" s="30"/>
    </row>
    <row r="9" spans="1:7">
      <c r="A9" s="20"/>
      <c r="B9" s="20"/>
      <c r="C9" s="20"/>
      <c r="D9" s="20"/>
      <c r="E9" s="20"/>
      <c r="F9" s="20"/>
    </row>
    <row r="10" spans="1:7">
      <c r="E10" s="34" t="s">
        <v>38</v>
      </c>
      <c r="F10" s="34"/>
    </row>
    <row r="11" spans="1:7">
      <c r="A11" s="23" t="s">
        <v>30</v>
      </c>
      <c r="B11" s="23" t="s">
        <v>26</v>
      </c>
      <c r="C11" s="23" t="s">
        <v>18</v>
      </c>
      <c r="D11" s="23" t="s">
        <v>19</v>
      </c>
      <c r="E11" s="23" t="s">
        <v>20</v>
      </c>
      <c r="F11" s="23" t="s">
        <v>21</v>
      </c>
    </row>
    <row r="12" spans="1:7" hidden="1">
      <c r="A12" s="24" t="s">
        <v>27</v>
      </c>
      <c r="B12" s="25"/>
      <c r="C12" s="25"/>
      <c r="D12" s="25"/>
      <c r="E12" s="25"/>
      <c r="F12" s="25"/>
    </row>
    <row r="13" spans="1:7" hidden="1">
      <c r="A13" s="24" t="s">
        <v>28</v>
      </c>
      <c r="B13" s="25"/>
      <c r="C13" s="25"/>
      <c r="D13" s="25"/>
      <c r="E13" s="25"/>
      <c r="F13" s="25"/>
    </row>
    <row r="14" spans="1:7">
      <c r="A14" s="24" t="s">
        <v>23</v>
      </c>
      <c r="B14" s="25">
        <f>5*800000+12*1000000+28*200000+36*300000+60851000</f>
        <v>93251000</v>
      </c>
      <c r="C14" s="25">
        <f>24*1000000+28*300000+6*800000+2*200000+40000000</f>
        <v>77600000</v>
      </c>
      <c r="D14" s="25">
        <f>9*1490000+40*447000+7*1192000+447000+42000000</f>
        <v>82081000</v>
      </c>
      <c r="E14" s="25">
        <f>20*1490000+26*447000+4*1192000+447000+43000000</f>
        <v>89637000</v>
      </c>
      <c r="F14" s="25">
        <f>8*1490000+7*447000+26*447000+447000+65000000</f>
        <v>92118000</v>
      </c>
    </row>
    <row r="15" spans="1:7" hidden="1">
      <c r="A15" s="24" t="s">
        <v>24</v>
      </c>
      <c r="B15" s="25"/>
      <c r="C15" s="25"/>
      <c r="D15" s="25"/>
      <c r="E15" s="25"/>
      <c r="F15" s="25"/>
    </row>
    <row r="16" spans="1:7">
      <c r="A16" s="24" t="s">
        <v>25</v>
      </c>
      <c r="B16" s="25">
        <f>6*800000+26*1000000+3*200000+36*300000+85475000</f>
        <v>127675000</v>
      </c>
      <c r="C16" s="25">
        <f>28*1000000+36*300000+8*800000+200000+91200000</f>
        <v>136600000</v>
      </c>
      <c r="D16" s="25">
        <f>27*1490000+42*447000+8*1192000+4*447000+894000+65000000</f>
        <v>136222000</v>
      </c>
      <c r="E16" s="25">
        <f>20*1490000+28*447000+9*1192000+3*447000+51000000</f>
        <v>105385000</v>
      </c>
      <c r="F16" s="25">
        <f>11*1490000+12*447000+32*447000+102000000</f>
        <v>138058000</v>
      </c>
    </row>
    <row r="17" spans="1:6">
      <c r="A17" s="16" t="s">
        <v>29</v>
      </c>
      <c r="B17" s="25">
        <v>1022477000</v>
      </c>
      <c r="C17" s="25">
        <v>869205000</v>
      </c>
      <c r="D17" s="25">
        <v>1305509000</v>
      </c>
      <c r="E17" s="25">
        <v>1151265000</v>
      </c>
      <c r="F17" s="25">
        <v>1603282000</v>
      </c>
    </row>
    <row r="19" spans="1:6" customFormat="1" ht="16.5">
      <c r="D19" s="33" t="s">
        <v>34</v>
      </c>
      <c r="E19" s="33"/>
      <c r="F19" s="33"/>
    </row>
    <row r="20" spans="1:6" s="19" customFormat="1" ht="14.25">
      <c r="A20" s="21"/>
      <c r="B20" s="32" t="s">
        <v>35</v>
      </c>
      <c r="C20" s="32"/>
      <c r="D20" s="30" t="s">
        <v>36</v>
      </c>
      <c r="E20" s="30"/>
      <c r="F20" s="30"/>
    </row>
    <row r="21" spans="1:6" s="19" customFormat="1" ht="14.25"/>
    <row r="22" spans="1:6" s="19" customFormat="1" ht="14.25"/>
    <row r="23" spans="1:6" s="19" customFormat="1" ht="14.25"/>
    <row r="24" spans="1:6" s="19" customFormat="1" ht="14.25"/>
    <row r="25" spans="1:6" s="19" customFormat="1" ht="14.25">
      <c r="D25" s="30" t="s">
        <v>37</v>
      </c>
      <c r="E25" s="30"/>
      <c r="F25" s="30"/>
    </row>
  </sheetData>
  <mergeCells count="13">
    <mergeCell ref="D25:F25"/>
    <mergeCell ref="A1:B1"/>
    <mergeCell ref="C1:F1"/>
    <mergeCell ref="A2:B2"/>
    <mergeCell ref="C2:F2"/>
    <mergeCell ref="A4:F4"/>
    <mergeCell ref="A5:F5"/>
    <mergeCell ref="E10:F10"/>
    <mergeCell ref="A7:F7"/>
    <mergeCell ref="A8:F8"/>
    <mergeCell ref="D19:F19"/>
    <mergeCell ref="B20:C20"/>
    <mergeCell ref="D20:F20"/>
  </mergeCells>
  <printOptions horizontalCentered="1"/>
  <pageMargins left="0.2" right="0.2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Tiêu chuẩn 6</vt:lpstr>
      <vt:lpstr>Đào tạo</vt:lpstr>
      <vt:lpstr>VG1</vt:lpstr>
      <vt:lpstr>Khen thưởng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HoaiTCKT</dc:creator>
  <cp:lastModifiedBy>user</cp:lastModifiedBy>
  <cp:lastPrinted>2022-10-14T10:42:47Z</cp:lastPrinted>
  <dcterms:created xsi:type="dcterms:W3CDTF">2022-10-12T07:41:58Z</dcterms:created>
  <dcterms:modified xsi:type="dcterms:W3CDTF">2022-10-14T10:48:53Z</dcterms:modified>
</cp:coreProperties>
</file>