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66925"/>
  <mc:AlternateContent xmlns:mc="http://schemas.openxmlformats.org/markup-compatibility/2006">
    <mc:Choice Requires="x15">
      <x15ac:absPath xmlns:x15ac="http://schemas.microsoft.com/office/spreadsheetml/2010/11/ac" url="E:\đề án vị trí việc làm\năm 2024\"/>
    </mc:Choice>
  </mc:AlternateContent>
  <xr:revisionPtr revIDLastSave="0" documentId="13_ncr:1_{76123664-9CB1-4FC4-A481-3C3ADCAB9686}" xr6:coauthVersionLast="45" xr6:coauthVersionMax="45" xr10:uidLastSave="{00000000-0000-0000-0000-000000000000}"/>
  <bookViews>
    <workbookView xWindow="-120" yWindow="-120" windowWidth="29040" windowHeight="15720" xr2:uid="{00000000-000D-0000-FFFF-FFFF00000000}"/>
  </bookViews>
  <sheets>
    <sheet name="Phụ lục 04" sheetId="70" r:id="rId1"/>
    <sheet name="Phụ lục 06" sheetId="69" r:id="rId2"/>
    <sheet name="Phụ lục 07" sheetId="74" r:id="rId3"/>
    <sheet name="Phụ lục 08" sheetId="67" r:id="rId4"/>
  </sheets>
  <definedNames>
    <definedName name="_xlnm._FilterDatabase" localSheetId="0" hidden="1">'Phụ lục 04'!$A$6:$J$1129</definedName>
    <definedName name="_xlnm._FilterDatabase" localSheetId="2" hidden="1">'Phụ lục 07'!$A$5:$F$644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08" i="70" l="1"/>
  <c r="H208" i="70"/>
  <c r="I208" i="70"/>
  <c r="J208" i="70"/>
  <c r="H245" i="70" l="1"/>
  <c r="I245" i="70"/>
  <c r="J245" i="70"/>
  <c r="C498" i="74"/>
  <c r="C499" i="74" s="1"/>
  <c r="C500" i="74" s="1"/>
  <c r="C501" i="74" s="1"/>
  <c r="C502" i="74" s="1"/>
  <c r="C503" i="74" s="1"/>
  <c r="C505" i="74" s="1"/>
  <c r="E495" i="74"/>
  <c r="E496" i="74"/>
  <c r="E498" i="74"/>
  <c r="E499" i="74"/>
  <c r="E500" i="74"/>
  <c r="E501" i="74"/>
  <c r="E502" i="74"/>
  <c r="E503" i="74"/>
  <c r="E505" i="74"/>
  <c r="E506" i="74"/>
  <c r="E508" i="74"/>
  <c r="E509" i="74"/>
  <c r="E510" i="74"/>
  <c r="E511" i="74"/>
  <c r="E513" i="74"/>
  <c r="E514" i="74"/>
  <c r="E515" i="74"/>
  <c r="E516" i="74"/>
  <c r="E518" i="74"/>
  <c r="E519" i="74"/>
  <c r="E520" i="74"/>
  <c r="E521" i="74"/>
  <c r="E522" i="74"/>
  <c r="E523" i="74"/>
  <c r="E524" i="74"/>
  <c r="E525" i="74"/>
  <c r="E526" i="74"/>
  <c r="E527" i="74"/>
  <c r="E528" i="74"/>
  <c r="E529" i="74"/>
  <c r="E530" i="74"/>
  <c r="E531" i="74"/>
  <c r="E532" i="74"/>
  <c r="E533" i="74"/>
  <c r="E534" i="74"/>
  <c r="E535" i="74"/>
  <c r="E536" i="74"/>
  <c r="E538" i="74"/>
  <c r="E539" i="74"/>
  <c r="E541" i="74"/>
  <c r="E542" i="74"/>
  <c r="E544" i="74"/>
  <c r="E545" i="74"/>
  <c r="E546" i="74"/>
  <c r="E547" i="74"/>
  <c r="E548" i="74"/>
  <c r="E549" i="74"/>
  <c r="E550" i="74"/>
  <c r="E551" i="74"/>
  <c r="E552" i="74"/>
  <c r="E554" i="74"/>
  <c r="E555" i="74"/>
  <c r="E557" i="74"/>
  <c r="E558" i="74"/>
  <c r="E559" i="74"/>
  <c r="E560" i="74"/>
  <c r="E561" i="74"/>
  <c r="E562" i="74"/>
  <c r="E564" i="74"/>
  <c r="E565" i="74"/>
  <c r="E566" i="74"/>
  <c r="E567" i="74"/>
  <c r="E569" i="74"/>
  <c r="E570" i="74"/>
  <c r="E572" i="74"/>
  <c r="E573" i="74"/>
  <c r="E574" i="74"/>
  <c r="E575" i="74"/>
  <c r="E576" i="74"/>
  <c r="E577" i="74"/>
  <c r="E579" i="74"/>
  <c r="E581" i="74"/>
  <c r="E582" i="74"/>
  <c r="E583" i="74"/>
  <c r="E584" i="74"/>
  <c r="E586" i="74"/>
  <c r="E587" i="74"/>
  <c r="E588" i="74"/>
  <c r="E589" i="74"/>
  <c r="E590" i="74"/>
  <c r="E591" i="74"/>
  <c r="E593" i="74"/>
  <c r="E594" i="74"/>
  <c r="E595" i="74"/>
  <c r="E596" i="74"/>
  <c r="E597" i="74"/>
  <c r="E599" i="74"/>
  <c r="E601" i="74"/>
  <c r="E602" i="74"/>
  <c r="E603" i="74"/>
  <c r="E604" i="74"/>
  <c r="E605" i="74"/>
  <c r="E607" i="74"/>
  <c r="E608" i="74"/>
  <c r="E609" i="74"/>
  <c r="E611" i="74"/>
  <c r="E612" i="74"/>
  <c r="E613" i="74"/>
  <c r="E614" i="74"/>
  <c r="E615" i="74"/>
  <c r="E616" i="74"/>
  <c r="E617" i="74"/>
  <c r="E618" i="74"/>
  <c r="E619" i="74"/>
  <c r="E620" i="74"/>
  <c r="E621" i="74"/>
  <c r="E622" i="74"/>
  <c r="E623" i="74"/>
  <c r="E625" i="74"/>
  <c r="E626" i="74"/>
  <c r="E627" i="74"/>
  <c r="E628" i="74"/>
  <c r="E629" i="74"/>
  <c r="E630" i="74"/>
  <c r="E631" i="74"/>
  <c r="E632" i="74"/>
  <c r="E633" i="74"/>
  <c r="C506" i="74" l="1"/>
  <c r="C508" i="74" s="1"/>
  <c r="C509" i="74" s="1"/>
  <c r="C510" i="74" s="1"/>
  <c r="C511" i="74" s="1"/>
  <c r="C513" i="74" s="1"/>
  <c r="C514" i="74" s="1"/>
  <c r="C515" i="74" s="1"/>
  <c r="C516" i="74" s="1"/>
  <c r="C518" i="74" s="1"/>
  <c r="C519" i="74" s="1"/>
  <c r="C520" i="74" s="1"/>
  <c r="C521" i="74" s="1"/>
  <c r="C522" i="74" s="1"/>
  <c r="C523" i="74" s="1"/>
  <c r="C524" i="74" s="1"/>
  <c r="C525" i="74" s="1"/>
  <c r="C526" i="74" s="1"/>
  <c r="C527" i="74" s="1"/>
  <c r="C528" i="74" s="1"/>
  <c r="C529" i="74" s="1"/>
  <c r="C530" i="74" s="1"/>
  <c r="C531" i="74" s="1"/>
  <c r="C532" i="74" s="1"/>
  <c r="C533" i="74" s="1"/>
  <c r="C534" i="74" s="1"/>
  <c r="C535" i="74" s="1"/>
  <c r="C536" i="74" s="1"/>
  <c r="C538" i="74" s="1"/>
  <c r="C539" i="74" s="1"/>
  <c r="C541" i="74" s="1"/>
  <c r="C542" i="74" s="1"/>
  <c r="C544" i="74" s="1"/>
  <c r="C545" i="74" s="1"/>
  <c r="C546" i="74" s="1"/>
  <c r="C547" i="74" l="1"/>
  <c r="C548" i="74" l="1"/>
  <c r="C549" i="74" s="1"/>
  <c r="C550" i="74" s="1"/>
  <c r="C551" i="74" s="1"/>
  <c r="C552" i="74" s="1"/>
  <c r="C554" i="74" s="1"/>
  <c r="C555" i="74" s="1"/>
  <c r="C557" i="74" s="1"/>
  <c r="C558" i="74" s="1"/>
  <c r="C559" i="74" s="1"/>
  <c r="C560" i="74" s="1"/>
  <c r="C561" i="74" s="1"/>
  <c r="C562" i="74" s="1"/>
  <c r="C564" i="74" s="1"/>
  <c r="C565" i="74" s="1"/>
  <c r="C566" i="74" s="1"/>
  <c r="C567" i="74" s="1"/>
  <c r="C569" i="74" l="1"/>
  <c r="C570" i="74" s="1"/>
  <c r="C572" i="74" s="1"/>
  <c r="C573" i="74" s="1"/>
  <c r="C574" i="74" s="1"/>
  <c r="C575" i="74" s="1"/>
  <c r="C576" i="74" s="1"/>
  <c r="C577" i="74" s="1"/>
  <c r="D1110" i="70"/>
  <c r="A1118" i="70"/>
  <c r="A633" i="74" s="1"/>
  <c r="A1117" i="70"/>
  <c r="A632" i="74" s="1"/>
  <c r="A1116" i="70"/>
  <c r="A631" i="74" s="1"/>
  <c r="A1115" i="70"/>
  <c r="A630" i="74" s="1"/>
  <c r="A1114" i="70"/>
  <c r="A629" i="74" s="1"/>
  <c r="A1113" i="70"/>
  <c r="A628" i="74" s="1"/>
  <c r="A1112" i="70"/>
  <c r="A627" i="74" s="1"/>
  <c r="A1111" i="70"/>
  <c r="A626" i="74" s="1"/>
  <c r="A1110" i="70"/>
  <c r="A625" i="74" s="1"/>
  <c r="D1097" i="70"/>
  <c r="D1098" i="70" s="1"/>
  <c r="D1099" i="70" s="1"/>
  <c r="A1108" i="70"/>
  <c r="A623" i="74" s="1"/>
  <c r="A1107" i="70"/>
  <c r="A622" i="74" s="1"/>
  <c r="A1106" i="70"/>
  <c r="A621" i="74" s="1"/>
  <c r="A1105" i="70"/>
  <c r="A620" i="74" s="1"/>
  <c r="A1104" i="70"/>
  <c r="A619" i="74" s="1"/>
  <c r="A1103" i="70"/>
  <c r="A618" i="74" s="1"/>
  <c r="A1102" i="70"/>
  <c r="A617" i="74" s="1"/>
  <c r="A1101" i="70"/>
  <c r="A616" i="74" s="1"/>
  <c r="A1100" i="70"/>
  <c r="A615" i="74" s="1"/>
  <c r="A1099" i="70"/>
  <c r="A614" i="74" s="1"/>
  <c r="A1098" i="70"/>
  <c r="A613" i="74" s="1"/>
  <c r="A1097" i="70"/>
  <c r="A612" i="74" s="1"/>
  <c r="A1092" i="70"/>
  <c r="A1084" i="70"/>
  <c r="C1080" i="70"/>
  <c r="A1064" i="70"/>
  <c r="A1054" i="70"/>
  <c r="A569" i="74" s="1"/>
  <c r="A998" i="70"/>
  <c r="C999" i="70"/>
  <c r="C1000" i="70" s="1"/>
  <c r="C1001" i="70" s="1"/>
  <c r="C1003" i="70" s="1"/>
  <c r="A1003" i="70" s="1"/>
  <c r="A996" i="70"/>
  <c r="A511" i="74" s="1"/>
  <c r="A995" i="70"/>
  <c r="A510" i="74" s="1"/>
  <c r="A994" i="70"/>
  <c r="A509" i="74" s="1"/>
  <c r="A993" i="70"/>
  <c r="C983" i="70"/>
  <c r="A980" i="70"/>
  <c r="A981" i="70"/>
  <c r="H1109" i="70"/>
  <c r="I1109" i="70"/>
  <c r="J1109" i="70"/>
  <c r="H1096" i="70"/>
  <c r="I1096" i="70"/>
  <c r="J1096" i="70"/>
  <c r="H1085" i="70"/>
  <c r="I1085" i="70"/>
  <c r="J1085" i="70"/>
  <c r="H1077" i="70"/>
  <c r="I1077" i="70"/>
  <c r="J1077" i="70"/>
  <c r="H1070" i="70"/>
  <c r="I1070" i="70"/>
  <c r="J1070" i="70"/>
  <c r="H1065" i="70"/>
  <c r="I1065" i="70"/>
  <c r="J1065" i="70"/>
  <c r="J1056" i="70"/>
  <c r="I1057" i="70"/>
  <c r="I1056" i="70" s="1"/>
  <c r="H1057" i="70"/>
  <c r="H1056" i="70" s="1"/>
  <c r="H1048" i="70"/>
  <c r="I1048" i="70"/>
  <c r="J1048" i="70"/>
  <c r="H959" i="70"/>
  <c r="I959" i="70"/>
  <c r="J959" i="70"/>
  <c r="H960" i="70"/>
  <c r="I960" i="70"/>
  <c r="H961" i="70"/>
  <c r="I961" i="70"/>
  <c r="J961" i="70"/>
  <c r="H962" i="70"/>
  <c r="I962" i="70"/>
  <c r="H894" i="70"/>
  <c r="I894" i="70"/>
  <c r="J894" i="70"/>
  <c r="H895" i="70"/>
  <c r="I895" i="70"/>
  <c r="J895" i="70"/>
  <c r="H896" i="70"/>
  <c r="I896" i="70"/>
  <c r="J896" i="70"/>
  <c r="H897" i="70"/>
  <c r="I897" i="70"/>
  <c r="J897" i="70"/>
  <c r="H861" i="70"/>
  <c r="I861" i="70"/>
  <c r="J861" i="70"/>
  <c r="H862" i="70"/>
  <c r="I862" i="70"/>
  <c r="J862" i="70"/>
  <c r="H863" i="70"/>
  <c r="I863" i="70"/>
  <c r="J863" i="70"/>
  <c r="H864" i="70"/>
  <c r="I864" i="70"/>
  <c r="J864" i="70"/>
  <c r="H814" i="70"/>
  <c r="I814" i="70"/>
  <c r="J814" i="70"/>
  <c r="H815" i="70"/>
  <c r="I815" i="70"/>
  <c r="J815" i="70"/>
  <c r="H816" i="70"/>
  <c r="I816" i="70"/>
  <c r="J816" i="70"/>
  <c r="H817" i="70"/>
  <c r="I817" i="70"/>
  <c r="J817" i="70"/>
  <c r="H798" i="70"/>
  <c r="I798" i="70"/>
  <c r="J798" i="70"/>
  <c r="H799" i="70"/>
  <c r="I799" i="70"/>
  <c r="J799" i="70"/>
  <c r="H800" i="70"/>
  <c r="I800" i="70"/>
  <c r="J800" i="70"/>
  <c r="H801" i="70"/>
  <c r="I801" i="70"/>
  <c r="J801" i="70"/>
  <c r="H722" i="70"/>
  <c r="I722" i="70"/>
  <c r="J722" i="70"/>
  <c r="H724" i="70"/>
  <c r="I724" i="70"/>
  <c r="J724" i="70"/>
  <c r="H725" i="70"/>
  <c r="I725" i="70"/>
  <c r="J725" i="70"/>
  <c r="H640" i="70"/>
  <c r="I640" i="70"/>
  <c r="J640" i="70"/>
  <c r="A1071" i="70"/>
  <c r="A983" i="70"/>
  <c r="A1074" i="70"/>
  <c r="A1082" i="70"/>
  <c r="A589" i="74" l="1"/>
  <c r="C579" i="74"/>
  <c r="C581" i="74" s="1"/>
  <c r="C582" i="74" s="1"/>
  <c r="C583" i="74" s="1"/>
  <c r="C584" i="74" s="1"/>
  <c r="C586" i="74" s="1"/>
  <c r="C587" i="74" s="1"/>
  <c r="C588" i="74" s="1"/>
  <c r="C589" i="74" s="1"/>
  <c r="C590" i="74" s="1"/>
  <c r="C591" i="74" s="1"/>
  <c r="C593" i="74" s="1"/>
  <c r="C594" i="74" s="1"/>
  <c r="C595" i="74" s="1"/>
  <c r="C596" i="74" s="1"/>
  <c r="C597" i="74" s="1"/>
  <c r="C599" i="74" s="1"/>
  <c r="C601" i="74" s="1"/>
  <c r="C602" i="74" s="1"/>
  <c r="C603" i="74" s="1"/>
  <c r="C604" i="74" s="1"/>
  <c r="C605" i="74" s="1"/>
  <c r="C607" i="74" s="1"/>
  <c r="C608" i="74" s="1"/>
  <c r="C609" i="74" s="1"/>
  <c r="C612" i="74" s="1"/>
  <c r="C613" i="74" s="1"/>
  <c r="C614" i="74" s="1"/>
  <c r="C615" i="74" s="1"/>
  <c r="C616" i="74" s="1"/>
  <c r="C617" i="74" s="1"/>
  <c r="C618" i="74" s="1"/>
  <c r="C619" i="74" s="1"/>
  <c r="C620" i="74" s="1"/>
  <c r="C621" i="74" s="1"/>
  <c r="C622" i="74" s="1"/>
  <c r="C623" i="74" s="1"/>
  <c r="C625" i="74" s="1"/>
  <c r="C626" i="74" s="1"/>
  <c r="C627" i="74" s="1"/>
  <c r="C628" i="74" s="1"/>
  <c r="C629" i="74" s="1"/>
  <c r="C630" i="74" s="1"/>
  <c r="C631" i="74" s="1"/>
  <c r="C632" i="74" s="1"/>
  <c r="C633" i="74" s="1"/>
  <c r="A498" i="74"/>
  <c r="B1064" i="70"/>
  <c r="B579" i="74" s="1"/>
  <c r="A580" i="67" s="1"/>
  <c r="A579" i="74"/>
  <c r="B993" i="70"/>
  <c r="B508" i="74" s="1"/>
  <c r="A509" i="67" s="1"/>
  <c r="A508" i="74"/>
  <c r="A586" i="74"/>
  <c r="A597" i="74"/>
  <c r="B1003" i="70"/>
  <c r="B518" i="74" s="1"/>
  <c r="A519" i="67" s="1"/>
  <c r="A518" i="74"/>
  <c r="B1084" i="70"/>
  <c r="B599" i="74" s="1"/>
  <c r="A652" i="67" s="1"/>
  <c r="A599" i="74"/>
  <c r="B981" i="70"/>
  <c r="B496" i="74" s="1"/>
  <c r="A497" i="67" s="1"/>
  <c r="A496" i="74"/>
  <c r="B998" i="70"/>
  <c r="B513" i="74" s="1"/>
  <c r="A514" i="67" s="1"/>
  <c r="A513" i="74"/>
  <c r="B1092" i="70"/>
  <c r="B607" i="74" s="1"/>
  <c r="A660" i="67" s="1"/>
  <c r="A607" i="74"/>
  <c r="B980" i="70"/>
  <c r="B495" i="74" s="1"/>
  <c r="A496" i="67" s="1"/>
  <c r="A495" i="74"/>
  <c r="J1095" i="70"/>
  <c r="I1095" i="70"/>
  <c r="H1095" i="70"/>
  <c r="A1000" i="70"/>
  <c r="B1097" i="70"/>
  <c r="B612" i="74" s="1"/>
  <c r="A665" i="67" s="1"/>
  <c r="B1098" i="70"/>
  <c r="B613" i="74" s="1"/>
  <c r="A666" i="67" s="1"/>
  <c r="B1110" i="70"/>
  <c r="B625" i="74" s="1"/>
  <c r="A678" i="67" s="1"/>
  <c r="D1111" i="70"/>
  <c r="D1100" i="70"/>
  <c r="B1099" i="70"/>
  <c r="B614" i="74" s="1"/>
  <c r="A667" i="67" s="1"/>
  <c r="A999" i="70"/>
  <c r="C1078" i="70"/>
  <c r="A1078" i="70" s="1"/>
  <c r="A1001" i="70"/>
  <c r="C984" i="70"/>
  <c r="H633" i="70"/>
  <c r="I633" i="70"/>
  <c r="H634" i="70"/>
  <c r="I634" i="70"/>
  <c r="J634" i="70"/>
  <c r="H635" i="70"/>
  <c r="I635" i="70"/>
  <c r="J635" i="70"/>
  <c r="H636" i="70"/>
  <c r="I636" i="70"/>
  <c r="J636" i="70"/>
  <c r="J416" i="70"/>
  <c r="H413" i="70"/>
  <c r="I413" i="70"/>
  <c r="J413" i="70"/>
  <c r="H414" i="70"/>
  <c r="I414" i="70"/>
  <c r="J414" i="70"/>
  <c r="H415" i="70"/>
  <c r="I415" i="70"/>
  <c r="J415" i="70"/>
  <c r="H416" i="70"/>
  <c r="I416" i="70"/>
  <c r="H349" i="70"/>
  <c r="I349" i="70"/>
  <c r="J349" i="70"/>
  <c r="H350" i="70"/>
  <c r="I350" i="70"/>
  <c r="J350" i="70"/>
  <c r="H351" i="70"/>
  <c r="I351" i="70"/>
  <c r="J351" i="70"/>
  <c r="H352" i="70"/>
  <c r="I352" i="70"/>
  <c r="J352" i="70"/>
  <c r="H315" i="70"/>
  <c r="I315" i="70"/>
  <c r="J315" i="70"/>
  <c r="H317" i="70"/>
  <c r="I317" i="70"/>
  <c r="J317" i="70"/>
  <c r="H318" i="70"/>
  <c r="I318" i="70"/>
  <c r="J318" i="70"/>
  <c r="H818" i="70"/>
  <c r="H296" i="70" s="1"/>
  <c r="I818" i="70"/>
  <c r="I296" i="70" s="1"/>
  <c r="J818" i="70"/>
  <c r="J296" i="70" s="1"/>
  <c r="D663" i="70"/>
  <c r="D664" i="70"/>
  <c r="D665" i="70"/>
  <c r="D666" i="70"/>
  <c r="H702" i="70"/>
  <c r="I702" i="70"/>
  <c r="J702" i="70"/>
  <c r="H688" i="70"/>
  <c r="I688" i="70"/>
  <c r="J688" i="70"/>
  <c r="H674" i="70"/>
  <c r="I674" i="70"/>
  <c r="J674" i="70"/>
  <c r="H660" i="70"/>
  <c r="I660" i="70"/>
  <c r="J660" i="70"/>
  <c r="B1071" i="70"/>
  <c r="B983" i="70"/>
  <c r="B1082" i="70"/>
  <c r="B586" i="74" l="1"/>
  <c r="A639" i="67" s="1"/>
  <c r="B498" i="74"/>
  <c r="A499" i="67" s="1"/>
  <c r="B597" i="74"/>
  <c r="A650" i="67" s="1"/>
  <c r="B1001" i="70"/>
  <c r="B516" i="74" s="1"/>
  <c r="A517" i="67" s="1"/>
  <c r="A516" i="74"/>
  <c r="A593" i="74"/>
  <c r="B1000" i="70"/>
  <c r="B515" i="74" s="1"/>
  <c r="A516" i="67" s="1"/>
  <c r="A515" i="74"/>
  <c r="B999" i="70"/>
  <c r="B514" i="74" s="1"/>
  <c r="A515" i="67" s="1"/>
  <c r="A514" i="74"/>
  <c r="D1112" i="70"/>
  <c r="B1111" i="70"/>
  <c r="B626" i="74" s="1"/>
  <c r="A679" i="67" s="1"/>
  <c r="D1101" i="70"/>
  <c r="B1100" i="70"/>
  <c r="B615" i="74" s="1"/>
  <c r="A668" i="67" s="1"/>
  <c r="C985" i="70"/>
  <c r="J847" i="70"/>
  <c r="I847" i="70"/>
  <c r="H847" i="70"/>
  <c r="J821" i="70"/>
  <c r="I821" i="70"/>
  <c r="H821" i="70"/>
  <c r="B1078" i="70"/>
  <c r="A984" i="70"/>
  <c r="B593" i="74" l="1"/>
  <c r="A646" i="67" s="1"/>
  <c r="A499" i="74"/>
  <c r="D1113" i="70"/>
  <c r="B1112" i="70"/>
  <c r="B627" i="74" s="1"/>
  <c r="A680" i="67" s="1"/>
  <c r="B1101" i="70"/>
  <c r="B616" i="74" s="1"/>
  <c r="A669" i="67" s="1"/>
  <c r="D1102" i="70"/>
  <c r="C986" i="70"/>
  <c r="H881" i="70"/>
  <c r="I881" i="70"/>
  <c r="J881" i="70"/>
  <c r="A985" i="70"/>
  <c r="B984" i="70"/>
  <c r="B499" i="74" l="1"/>
  <c r="A500" i="67" s="1"/>
  <c r="A500" i="74"/>
  <c r="B1113" i="70"/>
  <c r="B628" i="74" s="1"/>
  <c r="A681" i="67" s="1"/>
  <c r="D1114" i="70"/>
  <c r="B1102" i="70"/>
  <c r="B617" i="74" s="1"/>
  <c r="A670" i="67" s="1"/>
  <c r="D1103" i="70"/>
  <c r="C987" i="70"/>
  <c r="A10" i="70"/>
  <c r="H283" i="70"/>
  <c r="I283" i="70"/>
  <c r="J283" i="70"/>
  <c r="H270" i="70"/>
  <c r="I270" i="70"/>
  <c r="J270" i="70"/>
  <c r="H266" i="70"/>
  <c r="I266" i="70"/>
  <c r="J266" i="70"/>
  <c r="H261" i="70"/>
  <c r="I261" i="70"/>
  <c r="J261" i="70"/>
  <c r="H257" i="70"/>
  <c r="I257" i="70"/>
  <c r="J257" i="70"/>
  <c r="H251" i="70"/>
  <c r="I251" i="70"/>
  <c r="J251" i="70"/>
  <c r="H237" i="70"/>
  <c r="I237" i="70"/>
  <c r="J237" i="70"/>
  <c r="H231" i="70"/>
  <c r="I231" i="70"/>
  <c r="J231" i="70"/>
  <c r="H225" i="70"/>
  <c r="I225" i="70"/>
  <c r="J225" i="70"/>
  <c r="H216" i="70"/>
  <c r="I216" i="70"/>
  <c r="J216" i="70"/>
  <c r="H204" i="70"/>
  <c r="I204" i="70"/>
  <c r="J204" i="70"/>
  <c r="H192" i="70"/>
  <c r="I192" i="70"/>
  <c r="J192" i="70"/>
  <c r="H188" i="70"/>
  <c r="I188" i="70"/>
  <c r="J188" i="70"/>
  <c r="H183" i="70"/>
  <c r="I183" i="70"/>
  <c r="J183" i="70"/>
  <c r="H179" i="70"/>
  <c r="I179" i="70"/>
  <c r="J179" i="70"/>
  <c r="H172" i="70"/>
  <c r="I172" i="70"/>
  <c r="J172" i="70"/>
  <c r="H165" i="70"/>
  <c r="I165" i="70"/>
  <c r="J165" i="70"/>
  <c r="H157" i="70"/>
  <c r="I157" i="70"/>
  <c r="J157" i="70"/>
  <c r="H154" i="70"/>
  <c r="I154" i="70"/>
  <c r="J154" i="70"/>
  <c r="H143" i="70"/>
  <c r="I143" i="70"/>
  <c r="J143" i="70"/>
  <c r="H136" i="70"/>
  <c r="I136" i="70"/>
  <c r="J136" i="70"/>
  <c r="H127" i="70"/>
  <c r="I127" i="70"/>
  <c r="J127" i="70"/>
  <c r="I107" i="70"/>
  <c r="J107" i="70"/>
  <c r="H13" i="70"/>
  <c r="I13" i="70"/>
  <c r="J13" i="70"/>
  <c r="H9" i="70"/>
  <c r="I9" i="70"/>
  <c r="J9" i="70"/>
  <c r="H111" i="70"/>
  <c r="I111" i="70"/>
  <c r="J111" i="70"/>
  <c r="H107" i="70"/>
  <c r="H103" i="70"/>
  <c r="I103" i="70"/>
  <c r="J103" i="70"/>
  <c r="H99" i="70"/>
  <c r="I99" i="70"/>
  <c r="J99" i="70"/>
  <c r="H96" i="70"/>
  <c r="I96" i="70"/>
  <c r="J96" i="70"/>
  <c r="H57" i="70"/>
  <c r="I57" i="70"/>
  <c r="J57" i="70"/>
  <c r="H17" i="70"/>
  <c r="I17" i="70"/>
  <c r="J17" i="70"/>
  <c r="B491" i="67"/>
  <c r="B492" i="67"/>
  <c r="B493" i="67"/>
  <c r="B490" i="67"/>
  <c r="C477" i="67"/>
  <c r="C478" i="67"/>
  <c r="C479" i="67"/>
  <c r="C480" i="67"/>
  <c r="C481" i="67"/>
  <c r="C482" i="67"/>
  <c r="C483" i="67"/>
  <c r="C484" i="67"/>
  <c r="C485" i="67"/>
  <c r="C486" i="67"/>
  <c r="C487" i="67"/>
  <c r="C488" i="67"/>
  <c r="C489" i="67"/>
  <c r="C476" i="67"/>
  <c r="B475" i="67"/>
  <c r="C294" i="67"/>
  <c r="C295" i="67"/>
  <c r="C296" i="67"/>
  <c r="C297" i="67"/>
  <c r="C298" i="67"/>
  <c r="C299" i="67"/>
  <c r="C300" i="67"/>
  <c r="C301" i="67"/>
  <c r="C302" i="67"/>
  <c r="C303" i="67"/>
  <c r="C304" i="67"/>
  <c r="C305" i="67"/>
  <c r="C306" i="67"/>
  <c r="C307" i="67"/>
  <c r="C308" i="67"/>
  <c r="C309" i="67"/>
  <c r="C310" i="67"/>
  <c r="C311" i="67"/>
  <c r="C312" i="67"/>
  <c r="C313" i="67"/>
  <c r="C314" i="67"/>
  <c r="C315" i="67"/>
  <c r="C316" i="67"/>
  <c r="C317" i="67"/>
  <c r="C318" i="67"/>
  <c r="C319" i="67"/>
  <c r="C320" i="67"/>
  <c r="C321" i="67"/>
  <c r="C322" i="67"/>
  <c r="C323" i="67"/>
  <c r="C324" i="67"/>
  <c r="C325" i="67"/>
  <c r="C326" i="67"/>
  <c r="C327" i="67"/>
  <c r="C328" i="67"/>
  <c r="C329" i="67"/>
  <c r="C330" i="67"/>
  <c r="C331" i="67"/>
  <c r="C332" i="67"/>
  <c r="C333" i="67"/>
  <c r="C334" i="67"/>
  <c r="C335" i="67"/>
  <c r="C336" i="67"/>
  <c r="C337" i="67"/>
  <c r="C338" i="67"/>
  <c r="C339" i="67"/>
  <c r="C340" i="67"/>
  <c r="C341" i="67"/>
  <c r="C342" i="67"/>
  <c r="C343" i="67"/>
  <c r="C344" i="67"/>
  <c r="C345" i="67"/>
  <c r="C346" i="67"/>
  <c r="C347" i="67"/>
  <c r="C348" i="67"/>
  <c r="C349" i="67"/>
  <c r="C350" i="67"/>
  <c r="C351" i="67"/>
  <c r="C352" i="67"/>
  <c r="C353" i="67"/>
  <c r="C354" i="67"/>
  <c r="C355" i="67"/>
  <c r="C356" i="67"/>
  <c r="C357" i="67"/>
  <c r="C358" i="67"/>
  <c r="C359" i="67"/>
  <c r="C360" i="67"/>
  <c r="C361" i="67"/>
  <c r="C362" i="67"/>
  <c r="C363" i="67"/>
  <c r="C364" i="67"/>
  <c r="C365" i="67"/>
  <c r="C366" i="67"/>
  <c r="C367" i="67"/>
  <c r="C368" i="67"/>
  <c r="C369" i="67"/>
  <c r="C370" i="67"/>
  <c r="C371" i="67"/>
  <c r="C372" i="67"/>
  <c r="C373" i="67"/>
  <c r="C374" i="67"/>
  <c r="C375" i="67"/>
  <c r="C376" i="67"/>
  <c r="C377" i="67"/>
  <c r="C378" i="67"/>
  <c r="C379" i="67"/>
  <c r="C380" i="67"/>
  <c r="C381" i="67"/>
  <c r="C382" i="67"/>
  <c r="C383" i="67"/>
  <c r="C384" i="67"/>
  <c r="C385" i="67"/>
  <c r="C386" i="67"/>
  <c r="C387" i="67"/>
  <c r="C388" i="67"/>
  <c r="C389" i="67"/>
  <c r="C390" i="67"/>
  <c r="C391" i="67"/>
  <c r="C392" i="67"/>
  <c r="C393" i="67"/>
  <c r="C394" i="67"/>
  <c r="C395" i="67"/>
  <c r="C396" i="67"/>
  <c r="C397" i="67"/>
  <c r="C398" i="67"/>
  <c r="C399" i="67"/>
  <c r="C400" i="67"/>
  <c r="C401" i="67"/>
  <c r="C402" i="67"/>
  <c r="C403" i="67"/>
  <c r="C404" i="67"/>
  <c r="C405" i="67"/>
  <c r="C406" i="67"/>
  <c r="C407" i="67"/>
  <c r="C408" i="67"/>
  <c r="C409" i="67"/>
  <c r="C410" i="67"/>
  <c r="C411" i="67"/>
  <c r="C412" i="67"/>
  <c r="C413" i="67"/>
  <c r="C414" i="67"/>
  <c r="C415" i="67"/>
  <c r="C416" i="67"/>
  <c r="C417" i="67"/>
  <c r="C418" i="67"/>
  <c r="C419" i="67"/>
  <c r="C420" i="67"/>
  <c r="C421" i="67"/>
  <c r="C422" i="67"/>
  <c r="C423" i="67"/>
  <c r="C424" i="67"/>
  <c r="C425" i="67"/>
  <c r="C426" i="67"/>
  <c r="C427" i="67"/>
  <c r="C428" i="67"/>
  <c r="C429" i="67"/>
  <c r="C430" i="67"/>
  <c r="C431" i="67"/>
  <c r="C432" i="67"/>
  <c r="C433" i="67"/>
  <c r="C434" i="67"/>
  <c r="C435" i="67"/>
  <c r="C436" i="67"/>
  <c r="C437" i="67"/>
  <c r="C438" i="67"/>
  <c r="C439" i="67"/>
  <c r="C440" i="67"/>
  <c r="C441" i="67"/>
  <c r="C442" i="67"/>
  <c r="C443" i="67"/>
  <c r="C444" i="67"/>
  <c r="C445" i="67"/>
  <c r="C446" i="67"/>
  <c r="C447" i="67"/>
  <c r="C448" i="67"/>
  <c r="C449" i="67"/>
  <c r="C450" i="67"/>
  <c r="C451" i="67"/>
  <c r="C452" i="67"/>
  <c r="C453" i="67"/>
  <c r="C454" i="67"/>
  <c r="C455" i="67"/>
  <c r="C456" i="67"/>
  <c r="C457" i="67"/>
  <c r="C458" i="67"/>
  <c r="C459" i="67"/>
  <c r="C460" i="67"/>
  <c r="C461" i="67"/>
  <c r="C462" i="67"/>
  <c r="C463" i="67"/>
  <c r="C464" i="67"/>
  <c r="C465" i="67"/>
  <c r="C466" i="67"/>
  <c r="C467" i="67"/>
  <c r="C468" i="67"/>
  <c r="C469" i="67"/>
  <c r="C470" i="67"/>
  <c r="C471" i="67"/>
  <c r="C472" i="67"/>
  <c r="C473" i="67"/>
  <c r="C293" i="67"/>
  <c r="A307" i="67"/>
  <c r="A308" i="67"/>
  <c r="A309" i="67"/>
  <c r="A310" i="67"/>
  <c r="A366" i="67"/>
  <c r="A371" i="67"/>
  <c r="A372" i="67"/>
  <c r="A373" i="67"/>
  <c r="B290" i="67"/>
  <c r="B291" i="67"/>
  <c r="B292" i="67"/>
  <c r="B289" i="67"/>
  <c r="C217" i="67"/>
  <c r="C218" i="67"/>
  <c r="C219" i="67"/>
  <c r="C220" i="67"/>
  <c r="C221" i="67"/>
  <c r="C222" i="67"/>
  <c r="C223" i="67"/>
  <c r="C224" i="67"/>
  <c r="C225" i="67"/>
  <c r="C226" i="67"/>
  <c r="C227" i="67"/>
  <c r="C228" i="67"/>
  <c r="C229" i="67"/>
  <c r="C230" i="67"/>
  <c r="C231" i="67"/>
  <c r="C232" i="67"/>
  <c r="C233" i="67"/>
  <c r="C234" i="67"/>
  <c r="C235" i="67"/>
  <c r="C236" i="67"/>
  <c r="C237" i="67"/>
  <c r="C238" i="67"/>
  <c r="C239" i="67"/>
  <c r="C240" i="67"/>
  <c r="C241" i="67"/>
  <c r="C242" i="67"/>
  <c r="C243" i="67"/>
  <c r="C244" i="67"/>
  <c r="C245" i="67"/>
  <c r="C246" i="67"/>
  <c r="C247" i="67"/>
  <c r="C248" i="67"/>
  <c r="C249" i="67"/>
  <c r="C250" i="67"/>
  <c r="C251" i="67"/>
  <c r="C252" i="67"/>
  <c r="C253" i="67"/>
  <c r="C254" i="67"/>
  <c r="C255" i="67"/>
  <c r="C256" i="67"/>
  <c r="C257" i="67"/>
  <c r="C258" i="67"/>
  <c r="C259" i="67"/>
  <c r="C260" i="67"/>
  <c r="C261" i="67"/>
  <c r="C262" i="67"/>
  <c r="C263" i="67"/>
  <c r="C264" i="67"/>
  <c r="C265" i="67"/>
  <c r="C266" i="67"/>
  <c r="C267" i="67"/>
  <c r="C268" i="67"/>
  <c r="C269" i="67"/>
  <c r="C270" i="67"/>
  <c r="C271" i="67"/>
  <c r="C272" i="67"/>
  <c r="C273" i="67"/>
  <c r="C274" i="67"/>
  <c r="C275" i="67"/>
  <c r="C276" i="67"/>
  <c r="C277" i="67"/>
  <c r="C278" i="67"/>
  <c r="C279" i="67"/>
  <c r="C280" i="67"/>
  <c r="C281" i="67"/>
  <c r="C282" i="67"/>
  <c r="C283" i="67"/>
  <c r="C284" i="67"/>
  <c r="C285" i="67"/>
  <c r="C286" i="67"/>
  <c r="C216" i="67"/>
  <c r="B215" i="67"/>
  <c r="C128" i="67"/>
  <c r="C129" i="67"/>
  <c r="C130" i="67"/>
  <c r="C131" i="67"/>
  <c r="C132" i="67"/>
  <c r="C133" i="67"/>
  <c r="C134" i="67"/>
  <c r="C135" i="67"/>
  <c r="C136" i="67"/>
  <c r="C137" i="67"/>
  <c r="C138" i="67"/>
  <c r="C139" i="67"/>
  <c r="C140" i="67"/>
  <c r="C141" i="67"/>
  <c r="C142" i="67"/>
  <c r="C143" i="67"/>
  <c r="C144" i="67"/>
  <c r="C145" i="67"/>
  <c r="C146" i="67"/>
  <c r="C147" i="67"/>
  <c r="C148" i="67"/>
  <c r="C149" i="67"/>
  <c r="C150" i="67"/>
  <c r="C151" i="67"/>
  <c r="C152" i="67"/>
  <c r="C153" i="67"/>
  <c r="C154" i="67"/>
  <c r="C155" i="67"/>
  <c r="C156" i="67"/>
  <c r="C157" i="67"/>
  <c r="C158" i="67"/>
  <c r="C159" i="67"/>
  <c r="C160" i="67"/>
  <c r="C161" i="67"/>
  <c r="C162" i="67"/>
  <c r="C163" i="67"/>
  <c r="C164" i="67"/>
  <c r="C165" i="67"/>
  <c r="C166" i="67"/>
  <c r="C167" i="67"/>
  <c r="C168" i="67"/>
  <c r="C169" i="67"/>
  <c r="C170" i="67"/>
  <c r="C171" i="67"/>
  <c r="C172" i="67"/>
  <c r="C173" i="67"/>
  <c r="C174" i="67"/>
  <c r="C175" i="67"/>
  <c r="C176" i="67"/>
  <c r="C177" i="67"/>
  <c r="C178" i="67"/>
  <c r="C179" i="67"/>
  <c r="C180" i="67"/>
  <c r="C181" i="67"/>
  <c r="C182" i="67"/>
  <c r="C183" i="67"/>
  <c r="C184" i="67"/>
  <c r="C185" i="67"/>
  <c r="C186" i="67"/>
  <c r="C187" i="67"/>
  <c r="C188" i="67"/>
  <c r="C189" i="67"/>
  <c r="C190" i="67"/>
  <c r="C191" i="67"/>
  <c r="C192" i="67"/>
  <c r="C193" i="67"/>
  <c r="C194" i="67"/>
  <c r="C195" i="67"/>
  <c r="C196" i="67"/>
  <c r="C197" i="67"/>
  <c r="C198" i="67"/>
  <c r="C199" i="67"/>
  <c r="C200" i="67"/>
  <c r="C201" i="67"/>
  <c r="C202" i="67"/>
  <c r="C203" i="67"/>
  <c r="C204" i="67"/>
  <c r="C205" i="67"/>
  <c r="C206" i="67"/>
  <c r="C207" i="67"/>
  <c r="C208" i="67"/>
  <c r="C209" i="67"/>
  <c r="C210" i="67"/>
  <c r="C211" i="67"/>
  <c r="C212" i="67"/>
  <c r="C213" i="67"/>
  <c r="C214" i="67"/>
  <c r="C127" i="67"/>
  <c r="B126" i="67"/>
  <c r="B121" i="67"/>
  <c r="B122" i="67"/>
  <c r="B123" i="67"/>
  <c r="B124" i="67"/>
  <c r="B120" i="67"/>
  <c r="C113" i="67"/>
  <c r="C114" i="67"/>
  <c r="C115" i="67"/>
  <c r="C116" i="67"/>
  <c r="C117" i="67"/>
  <c r="C118" i="67"/>
  <c r="C119" i="67"/>
  <c r="C112" i="67"/>
  <c r="B111" i="67"/>
  <c r="C109" i="67"/>
  <c r="C110" i="67"/>
  <c r="C108" i="67"/>
  <c r="B107" i="67"/>
  <c r="C104" i="67"/>
  <c r="C105" i="67"/>
  <c r="C106" i="67"/>
  <c r="B103" i="67"/>
  <c r="C100" i="67"/>
  <c r="C101" i="67"/>
  <c r="C102" i="67"/>
  <c r="B99" i="67"/>
  <c r="C97" i="67"/>
  <c r="C98" i="67"/>
  <c r="B96" i="67"/>
  <c r="C58" i="67"/>
  <c r="C59" i="67"/>
  <c r="C60" i="67"/>
  <c r="C61" i="67"/>
  <c r="C62" i="67"/>
  <c r="C63" i="67"/>
  <c r="C64" i="67"/>
  <c r="C65" i="67"/>
  <c r="C66" i="67"/>
  <c r="C67" i="67"/>
  <c r="C68" i="67"/>
  <c r="C69" i="67"/>
  <c r="C70" i="67"/>
  <c r="C71" i="67"/>
  <c r="C72" i="67"/>
  <c r="C73" i="67"/>
  <c r="C74" i="67"/>
  <c r="C75" i="67"/>
  <c r="C76" i="67"/>
  <c r="C77" i="67"/>
  <c r="C78" i="67"/>
  <c r="C79" i="67"/>
  <c r="C80" i="67"/>
  <c r="C81" i="67"/>
  <c r="C82" i="67"/>
  <c r="C83" i="67"/>
  <c r="C84" i="67"/>
  <c r="C85" i="67"/>
  <c r="C86" i="67"/>
  <c r="C87" i="67"/>
  <c r="C88" i="67"/>
  <c r="C89" i="67"/>
  <c r="C90" i="67"/>
  <c r="C91" i="67"/>
  <c r="C92" i="67"/>
  <c r="C93" i="67"/>
  <c r="C94" i="67"/>
  <c r="C95" i="67"/>
  <c r="B57" i="67"/>
  <c r="C18" i="67"/>
  <c r="C19" i="67"/>
  <c r="C20" i="67"/>
  <c r="C21" i="67"/>
  <c r="C22" i="67"/>
  <c r="C23" i="67"/>
  <c r="C24" i="67"/>
  <c r="C25" i="67"/>
  <c r="C26" i="67"/>
  <c r="C27" i="67"/>
  <c r="C28" i="67"/>
  <c r="C29" i="67"/>
  <c r="C30" i="67"/>
  <c r="C31" i="67"/>
  <c r="C32" i="67"/>
  <c r="C33" i="67"/>
  <c r="C34" i="67"/>
  <c r="C35" i="67"/>
  <c r="C36" i="67"/>
  <c r="C37" i="67"/>
  <c r="C38" i="67"/>
  <c r="C39" i="67"/>
  <c r="C40" i="67"/>
  <c r="C41" i="67"/>
  <c r="C42" i="67"/>
  <c r="C43" i="67"/>
  <c r="C44" i="67"/>
  <c r="C45" i="67"/>
  <c r="C46" i="67"/>
  <c r="C47" i="67"/>
  <c r="C48" i="67"/>
  <c r="C49" i="67"/>
  <c r="C50" i="67"/>
  <c r="C51" i="67"/>
  <c r="C52" i="67"/>
  <c r="C53" i="67"/>
  <c r="C54" i="67"/>
  <c r="C55" i="67"/>
  <c r="C56" i="67"/>
  <c r="B17" i="67"/>
  <c r="D10" i="74"/>
  <c r="C11" i="67" s="1"/>
  <c r="D11" i="74"/>
  <c r="C12" i="67" s="1"/>
  <c r="A286" i="74"/>
  <c r="D59" i="70"/>
  <c r="D60" i="70" s="1"/>
  <c r="D61" i="70" s="1"/>
  <c r="D62" i="70" s="1"/>
  <c r="D63" i="70" s="1"/>
  <c r="D64" i="70" s="1"/>
  <c r="D65" i="70" s="1"/>
  <c r="D66" i="70" s="1"/>
  <c r="D67" i="70" s="1"/>
  <c r="D68" i="70" s="1"/>
  <c r="D69" i="70" s="1"/>
  <c r="D70" i="70" s="1"/>
  <c r="D71" i="70" s="1"/>
  <c r="D72" i="70" s="1"/>
  <c r="D73" i="70" s="1"/>
  <c r="D74" i="70" s="1"/>
  <c r="D75" i="70" s="1"/>
  <c r="D76" i="70" s="1"/>
  <c r="D77" i="70" s="1"/>
  <c r="D78" i="70" s="1"/>
  <c r="D79" i="70" s="1"/>
  <c r="D80" i="70" s="1"/>
  <c r="D81" i="70" s="1"/>
  <c r="D82" i="70" s="1"/>
  <c r="D83" i="70" s="1"/>
  <c r="D84" i="70" s="1"/>
  <c r="D85" i="70" s="1"/>
  <c r="D86" i="70" s="1"/>
  <c r="D19" i="70"/>
  <c r="D20" i="70" s="1"/>
  <c r="D21" i="70" s="1"/>
  <c r="D22" i="70" s="1"/>
  <c r="D23" i="70" s="1"/>
  <c r="D24" i="70" s="1"/>
  <c r="D25" i="70" s="1"/>
  <c r="D26" i="70" s="1"/>
  <c r="D27" i="70" s="1"/>
  <c r="D28" i="70" s="1"/>
  <c r="D29" i="70" s="1"/>
  <c r="D30" i="70" s="1"/>
  <c r="D31" i="70" s="1"/>
  <c r="D32" i="70" s="1"/>
  <c r="D33" i="70" s="1"/>
  <c r="D34" i="70" s="1"/>
  <c r="D35" i="70" s="1"/>
  <c r="D36" i="70" s="1"/>
  <c r="D37" i="70" s="1"/>
  <c r="D38" i="70" s="1"/>
  <c r="D39" i="70" s="1"/>
  <c r="D40" i="70" s="1"/>
  <c r="D41" i="70" s="1"/>
  <c r="D42" i="70" s="1"/>
  <c r="D43" i="70" s="1"/>
  <c r="D44" i="70" s="1"/>
  <c r="D45" i="70" s="1"/>
  <c r="D46" i="70" s="1"/>
  <c r="D47" i="70" s="1"/>
  <c r="D48" i="70" s="1"/>
  <c r="C15" i="70"/>
  <c r="C17" i="70" s="1"/>
  <c r="C57" i="70" s="1"/>
  <c r="A11" i="70"/>
  <c r="A10" i="74" s="1"/>
  <c r="A12" i="70"/>
  <c r="A11" i="74" s="1"/>
  <c r="A310" i="70"/>
  <c r="A489" i="74" s="1"/>
  <c r="A490" i="67" s="1"/>
  <c r="A311" i="70"/>
  <c r="A490" i="74" s="1"/>
  <c r="A491" i="67" s="1"/>
  <c r="A312" i="70"/>
  <c r="A491" i="74" s="1"/>
  <c r="A492" i="67" s="1"/>
  <c r="A313" i="70"/>
  <c r="A492" i="74" s="1"/>
  <c r="A493" i="67" s="1"/>
  <c r="A295" i="70"/>
  <c r="B818" i="70" s="1"/>
  <c r="D677" i="70"/>
  <c r="D691" i="70" s="1"/>
  <c r="D678" i="70"/>
  <c r="D692" i="70" s="1"/>
  <c r="D679" i="70"/>
  <c r="D693" i="70" s="1"/>
  <c r="D680" i="70"/>
  <c r="D694" i="70" s="1"/>
  <c r="A290" i="70"/>
  <c r="B572" i="70" s="1"/>
  <c r="B361" i="74" s="1"/>
  <c r="A362" i="67" s="1"/>
  <c r="A291" i="70"/>
  <c r="B590" i="70" s="1"/>
  <c r="A292" i="70"/>
  <c r="B597" i="70" s="1"/>
  <c r="B367" i="74" s="1"/>
  <c r="A368" i="67" s="1"/>
  <c r="A293" i="70"/>
  <c r="B652" i="70" s="1"/>
  <c r="B381" i="74" s="1"/>
  <c r="A382" i="67" s="1"/>
  <c r="B225" i="70"/>
  <c r="B224" i="74" s="1"/>
  <c r="A225" i="67" s="1"/>
  <c r="B231" i="70"/>
  <c r="B230" i="74" s="1"/>
  <c r="A231" i="67" s="1"/>
  <c r="B237" i="70"/>
  <c r="B236" i="74" s="1"/>
  <c r="A237" i="67" s="1"/>
  <c r="B245" i="70"/>
  <c r="B244" i="74" s="1"/>
  <c r="A245" i="67" s="1"/>
  <c r="B251" i="70"/>
  <c r="B250" i="74" s="1"/>
  <c r="A251" i="67" s="1"/>
  <c r="B257" i="70"/>
  <c r="B256" i="74" s="1"/>
  <c r="A257" i="67" s="1"/>
  <c r="B266" i="70"/>
  <c r="B265" i="74" s="1"/>
  <c r="A266" i="67" s="1"/>
  <c r="B270" i="70"/>
  <c r="B269" i="74" s="1"/>
  <c r="A270" i="67" s="1"/>
  <c r="B283" i="70"/>
  <c r="B282" i="74" s="1"/>
  <c r="A283" i="67" s="1"/>
  <c r="D219" i="70"/>
  <c r="D220" i="70" s="1"/>
  <c r="D221" i="70" s="1"/>
  <c r="D222" i="70" s="1"/>
  <c r="D223" i="70" s="1"/>
  <c r="D224" i="70" s="1"/>
  <c r="D226" i="70" s="1"/>
  <c r="B136" i="70"/>
  <c r="B135" i="74" s="1"/>
  <c r="A136" i="67" s="1"/>
  <c r="B143" i="70"/>
  <c r="B142" i="74" s="1"/>
  <c r="A143" i="67" s="1"/>
  <c r="B154" i="70"/>
  <c r="B153" i="74" s="1"/>
  <c r="A154" i="67" s="1"/>
  <c r="B157" i="70"/>
  <c r="B156" i="74" s="1"/>
  <c r="A157" i="67" s="1"/>
  <c r="B165" i="70"/>
  <c r="B164" i="74" s="1"/>
  <c r="A165" i="67" s="1"/>
  <c r="B172" i="70"/>
  <c r="B171" i="74" s="1"/>
  <c r="A172" i="67" s="1"/>
  <c r="B179" i="70"/>
  <c r="B178" i="74" s="1"/>
  <c r="A179" i="67" s="1"/>
  <c r="B183" i="70"/>
  <c r="B182" i="74" s="1"/>
  <c r="A183" i="67" s="1"/>
  <c r="B188" i="70"/>
  <c r="B187" i="74" s="1"/>
  <c r="A188" i="67" s="1"/>
  <c r="B192" i="70"/>
  <c r="B191" i="74" s="1"/>
  <c r="A192" i="67" s="1"/>
  <c r="B204" i="70"/>
  <c r="B203" i="74" s="1"/>
  <c r="A204" i="67" s="1"/>
  <c r="B207" i="74"/>
  <c r="A208" i="67" s="1"/>
  <c r="D130" i="70"/>
  <c r="D131" i="70" s="1"/>
  <c r="D132" i="70" s="1"/>
  <c r="D133" i="70" s="1"/>
  <c r="D134" i="70" s="1"/>
  <c r="D135" i="70" s="1"/>
  <c r="H397" i="70"/>
  <c r="I397" i="70"/>
  <c r="J397" i="70"/>
  <c r="A986" i="70"/>
  <c r="B985" i="70"/>
  <c r="B500" i="74" l="1"/>
  <c r="A501" i="67" s="1"/>
  <c r="A501" i="74"/>
  <c r="B1114" i="70"/>
  <c r="B629" i="74" s="1"/>
  <c r="A682" i="67" s="1"/>
  <c r="D1115" i="70"/>
  <c r="D1104" i="70"/>
  <c r="B1103" i="70"/>
  <c r="B618" i="74" s="1"/>
  <c r="A671" i="67" s="1"/>
  <c r="C988" i="70"/>
  <c r="B297" i="70"/>
  <c r="B476" i="74" s="1"/>
  <c r="A477" i="67" s="1"/>
  <c r="B859" i="70"/>
  <c r="J126" i="70"/>
  <c r="I126" i="70"/>
  <c r="H215" i="70"/>
  <c r="H126" i="70"/>
  <c r="I215" i="70"/>
  <c r="J215" i="70"/>
  <c r="H16" i="70"/>
  <c r="J16" i="70"/>
  <c r="A288" i="74"/>
  <c r="A289" i="67" s="1"/>
  <c r="A474" i="74"/>
  <c r="A475" i="67" s="1"/>
  <c r="A291" i="74"/>
  <c r="A292" i="67" s="1"/>
  <c r="A290" i="74"/>
  <c r="A291" i="67" s="1"/>
  <c r="A289" i="74"/>
  <c r="A290" i="67" s="1"/>
  <c r="I16" i="70"/>
  <c r="D87" i="70"/>
  <c r="D49" i="70"/>
  <c r="D50" i="70" s="1"/>
  <c r="B377" i="74"/>
  <c r="A378" i="67" s="1"/>
  <c r="A57" i="70"/>
  <c r="C96" i="70"/>
  <c r="B720" i="70"/>
  <c r="B858" i="70"/>
  <c r="B304" i="70"/>
  <c r="B483" i="74" s="1"/>
  <c r="A484" i="67" s="1"/>
  <c r="B296" i="70"/>
  <c r="B475" i="74" s="1"/>
  <c r="A476" i="67" s="1"/>
  <c r="B719" i="70"/>
  <c r="B898" i="70"/>
  <c r="B303" i="70"/>
  <c r="B482" i="74" s="1"/>
  <c r="A483" i="67" s="1"/>
  <c r="B643" i="70"/>
  <c r="B718" i="70"/>
  <c r="B957" i="70"/>
  <c r="B302" i="70"/>
  <c r="B481" i="74" s="1"/>
  <c r="A482" i="67" s="1"/>
  <c r="B717" i="70"/>
  <c r="B347" i="70"/>
  <c r="B641" i="70"/>
  <c r="B716" i="70"/>
  <c r="B308" i="70"/>
  <c r="B487" i="74" s="1"/>
  <c r="A488" i="67" s="1"/>
  <c r="B300" i="70"/>
  <c r="B479" i="74" s="1"/>
  <c r="A480" i="67" s="1"/>
  <c r="B301" i="70"/>
  <c r="B480" i="74" s="1"/>
  <c r="A481" i="67" s="1"/>
  <c r="B640" i="70"/>
  <c r="B715" i="70"/>
  <c r="B307" i="70"/>
  <c r="B486" i="74" s="1"/>
  <c r="A487" i="67" s="1"/>
  <c r="B299" i="70"/>
  <c r="B478" i="74" s="1"/>
  <c r="A479" i="67" s="1"/>
  <c r="B642" i="70"/>
  <c r="B353" i="70"/>
  <c r="B639" i="70"/>
  <c r="B726" i="70"/>
  <c r="B306" i="70"/>
  <c r="B485" i="74" s="1"/>
  <c r="A486" i="67" s="1"/>
  <c r="B298" i="70"/>
  <c r="B477" i="74" s="1"/>
  <c r="A478" i="67" s="1"/>
  <c r="B309" i="70"/>
  <c r="B488" i="74" s="1"/>
  <c r="A489" i="67" s="1"/>
  <c r="B638" i="70"/>
  <c r="B796" i="70"/>
  <c r="B305" i="70"/>
  <c r="B484" i="74" s="1"/>
  <c r="A485" i="67" s="1"/>
  <c r="B387" i="70"/>
  <c r="B510" i="70"/>
  <c r="B339" i="74" s="1"/>
  <c r="A340" i="67" s="1"/>
  <c r="B649" i="70"/>
  <c r="B403" i="70"/>
  <c r="B312" i="74" s="1"/>
  <c r="A313" i="67" s="1"/>
  <c r="B526" i="70"/>
  <c r="B345" i="74" s="1"/>
  <c r="A346" i="67" s="1"/>
  <c r="B665" i="70"/>
  <c r="B538" i="70"/>
  <c r="B347" i="74" s="1"/>
  <c r="A348" i="67" s="1"/>
  <c r="B452" i="70"/>
  <c r="B323" i="74" s="1"/>
  <c r="A324" i="67" s="1"/>
  <c r="B570" i="70"/>
  <c r="B369" i="74" s="1"/>
  <c r="A370" i="67" s="1"/>
  <c r="B469" i="70"/>
  <c r="B329" i="74" s="1"/>
  <c r="A330" i="67" s="1"/>
  <c r="B594" i="70"/>
  <c r="B363" i="74" s="1"/>
  <c r="A364" i="67" s="1"/>
  <c r="B440" i="70"/>
  <c r="B321" i="74" s="1"/>
  <c r="A322" i="67" s="1"/>
  <c r="B359" i="70"/>
  <c r="B302" i="74" s="1"/>
  <c r="A303" i="67" s="1"/>
  <c r="B482" i="70"/>
  <c r="B331" i="74" s="1"/>
  <c r="A332" i="67" s="1"/>
  <c r="B592" i="70"/>
  <c r="B679" i="70"/>
  <c r="B391" i="74" s="1"/>
  <c r="A392" i="67" s="1"/>
  <c r="B563" i="70"/>
  <c r="B354" i="74" s="1"/>
  <c r="A355" i="67" s="1"/>
  <c r="B375" i="70"/>
  <c r="B498" i="70"/>
  <c r="B337" i="74" s="1"/>
  <c r="A338" i="67" s="1"/>
  <c r="B602" i="70"/>
  <c r="B364" i="74" s="1"/>
  <c r="A365" i="67" s="1"/>
  <c r="D707" i="70"/>
  <c r="B693" i="70"/>
  <c r="B399" i="74" s="1"/>
  <c r="A400" i="67" s="1"/>
  <c r="D706" i="70"/>
  <c r="B692" i="70"/>
  <c r="B398" i="74" s="1"/>
  <c r="A399" i="67" s="1"/>
  <c r="D705" i="70"/>
  <c r="B691" i="70"/>
  <c r="B397" i="74" s="1"/>
  <c r="A398" i="67" s="1"/>
  <c r="D708" i="70"/>
  <c r="B694" i="70"/>
  <c r="B400" i="74" s="1"/>
  <c r="A401" i="67" s="1"/>
  <c r="B585" i="70"/>
  <c r="B358" i="74" s="1"/>
  <c r="A359" i="67" s="1"/>
  <c r="B373" i="70"/>
  <c r="B401" i="70"/>
  <c r="B310" i="74" s="1"/>
  <c r="A311" i="67" s="1"/>
  <c r="B438" i="70"/>
  <c r="B319" i="74" s="1"/>
  <c r="A320" i="67" s="1"/>
  <c r="B467" i="70"/>
  <c r="B327" i="74" s="1"/>
  <c r="A328" i="67" s="1"/>
  <c r="B496" i="70"/>
  <c r="B335" i="74" s="1"/>
  <c r="A336" i="67" s="1"/>
  <c r="B524" i="70"/>
  <c r="B343" i="74" s="1"/>
  <c r="A344" i="67" s="1"/>
  <c r="B554" i="70"/>
  <c r="B352" i="74" s="1"/>
  <c r="A353" i="67" s="1"/>
  <c r="B589" i="70"/>
  <c r="B366" i="74" s="1"/>
  <c r="A367" i="67" s="1"/>
  <c r="B596" i="70"/>
  <c r="B604" i="70"/>
  <c r="B663" i="70"/>
  <c r="B677" i="70"/>
  <c r="B389" i="74" s="1"/>
  <c r="A390" i="67" s="1"/>
  <c r="B374" i="70"/>
  <c r="B402" i="70"/>
  <c r="B311" i="74" s="1"/>
  <c r="A312" i="67" s="1"/>
  <c r="B439" i="70"/>
  <c r="B320" i="74" s="1"/>
  <c r="A321" i="67" s="1"/>
  <c r="B468" i="70"/>
  <c r="B328" i="74" s="1"/>
  <c r="A329" i="67" s="1"/>
  <c r="B497" i="70"/>
  <c r="B336" i="74" s="1"/>
  <c r="A337" i="67" s="1"/>
  <c r="B525" i="70"/>
  <c r="B344" i="74" s="1"/>
  <c r="A345" i="67" s="1"/>
  <c r="B555" i="70"/>
  <c r="B353" i="74" s="1"/>
  <c r="A354" i="67" s="1"/>
  <c r="B588" i="70"/>
  <c r="B595" i="70"/>
  <c r="B603" i="70"/>
  <c r="B664" i="70"/>
  <c r="B678" i="70"/>
  <c r="B390" i="74" s="1"/>
  <c r="A391" i="67" s="1"/>
  <c r="B587" i="70"/>
  <c r="B376" i="70"/>
  <c r="B404" i="70"/>
  <c r="B313" i="74" s="1"/>
  <c r="A314" i="67" s="1"/>
  <c r="B441" i="70"/>
  <c r="B322" i="74" s="1"/>
  <c r="A323" i="67" s="1"/>
  <c r="B470" i="70"/>
  <c r="B330" i="74" s="1"/>
  <c r="A331" i="67" s="1"/>
  <c r="B499" i="70"/>
  <c r="B338" i="74" s="1"/>
  <c r="A339" i="67" s="1"/>
  <c r="B527" i="70"/>
  <c r="B346" i="74" s="1"/>
  <c r="A347" i="67" s="1"/>
  <c r="B564" i="70"/>
  <c r="B355" i="74" s="1"/>
  <c r="A356" i="67" s="1"/>
  <c r="B586" i="70"/>
  <c r="B362" i="74" s="1"/>
  <c r="A363" i="67" s="1"/>
  <c r="B593" i="70"/>
  <c r="B359" i="74" s="1"/>
  <c r="A360" i="67" s="1"/>
  <c r="B601" i="70"/>
  <c r="B360" i="74" s="1"/>
  <c r="A361" i="67" s="1"/>
  <c r="B666" i="70"/>
  <c r="B385" i="74" s="1"/>
  <c r="A386" i="67" s="1"/>
  <c r="B680" i="70"/>
  <c r="B392" i="74" s="1"/>
  <c r="A393" i="67" s="1"/>
  <c r="B360" i="70"/>
  <c r="B303" i="74" s="1"/>
  <c r="A304" i="67" s="1"/>
  <c r="B388" i="70"/>
  <c r="B453" i="70"/>
  <c r="B324" i="74" s="1"/>
  <c r="A325" i="67" s="1"/>
  <c r="B483" i="70"/>
  <c r="B332" i="74" s="1"/>
  <c r="A333" i="67" s="1"/>
  <c r="B511" i="70"/>
  <c r="B340" i="74" s="1"/>
  <c r="A341" i="67" s="1"/>
  <c r="B539" i="70"/>
  <c r="B348" i="74" s="1"/>
  <c r="A349" i="67" s="1"/>
  <c r="B571" i="70"/>
  <c r="B357" i="74" s="1"/>
  <c r="A358" i="67" s="1"/>
  <c r="B584" i="70"/>
  <c r="B600" i="70"/>
  <c r="B650" i="70"/>
  <c r="B361" i="70"/>
  <c r="B304" i="74" s="1"/>
  <c r="A305" i="67" s="1"/>
  <c r="B389" i="70"/>
  <c r="B454" i="70"/>
  <c r="B325" i="74" s="1"/>
  <c r="A326" i="67" s="1"/>
  <c r="B484" i="70"/>
  <c r="B333" i="74" s="1"/>
  <c r="A334" i="67" s="1"/>
  <c r="B512" i="70"/>
  <c r="B341" i="74" s="1"/>
  <c r="A342" i="67" s="1"/>
  <c r="B540" i="70"/>
  <c r="B349" i="74" s="1"/>
  <c r="A350" i="67" s="1"/>
  <c r="B598" i="70"/>
  <c r="B606" i="70"/>
  <c r="B651" i="70"/>
  <c r="B362" i="70"/>
  <c r="B305" i="74" s="1"/>
  <c r="A306" i="67" s="1"/>
  <c r="B390" i="70"/>
  <c r="B455" i="70"/>
  <c r="B326" i="74" s="1"/>
  <c r="A327" i="67" s="1"/>
  <c r="B485" i="70"/>
  <c r="B334" i="74" s="1"/>
  <c r="A335" i="67" s="1"/>
  <c r="B513" i="70"/>
  <c r="B342" i="74" s="1"/>
  <c r="A343" i="67" s="1"/>
  <c r="B541" i="70"/>
  <c r="B350" i="74" s="1"/>
  <c r="A351" i="67" s="1"/>
  <c r="B605" i="70"/>
  <c r="B368" i="74" s="1"/>
  <c r="A369" i="67" s="1"/>
  <c r="D227" i="70"/>
  <c r="D137" i="70"/>
  <c r="A1120" i="70"/>
  <c r="A1123" i="70"/>
  <c r="A1127" i="70"/>
  <c r="A979" i="70"/>
  <c r="A14" i="70"/>
  <c r="A13" i="74" s="1"/>
  <c r="A15" i="70"/>
  <c r="A14" i="74" s="1"/>
  <c r="A17" i="70"/>
  <c r="A635" i="74"/>
  <c r="A292" i="74"/>
  <c r="C294" i="74"/>
  <c r="C295" i="74" s="1"/>
  <c r="C296" i="74" s="1"/>
  <c r="C297" i="74" s="1"/>
  <c r="C298" i="74" s="1"/>
  <c r="C299" i="74" s="1"/>
  <c r="C300" i="74" s="1"/>
  <c r="C302" i="74" s="1"/>
  <c r="B339" i="70"/>
  <c r="B340" i="70"/>
  <c r="B342" i="70"/>
  <c r="B341" i="70"/>
  <c r="B327" i="70"/>
  <c r="B326" i="70"/>
  <c r="B328" i="70"/>
  <c r="B329" i="70"/>
  <c r="B319" i="70"/>
  <c r="B320" i="70"/>
  <c r="A1124" i="70"/>
  <c r="A1125" i="70"/>
  <c r="A1129" i="70"/>
  <c r="A1122" i="70"/>
  <c r="B986" i="70"/>
  <c r="B418" i="70"/>
  <c r="B425" i="70"/>
  <c r="B417" i="70"/>
  <c r="A1126" i="70"/>
  <c r="A1128" i="70"/>
  <c r="A1121" i="70"/>
  <c r="A987" i="70"/>
  <c r="B427" i="70"/>
  <c r="B426" i="70"/>
  <c r="B411" i="70"/>
  <c r="B424" i="70"/>
  <c r="B294" i="74" l="1"/>
  <c r="B299" i="74"/>
  <c r="A300" i="67" s="1"/>
  <c r="B300" i="74"/>
  <c r="A301" i="67" s="1"/>
  <c r="B298" i="74"/>
  <c r="A299" i="67" s="1"/>
  <c r="B297" i="74"/>
  <c r="A298" i="67" s="1"/>
  <c r="B296" i="74"/>
  <c r="A297" i="67" s="1"/>
  <c r="B295" i="74"/>
  <c r="A296" i="67" s="1"/>
  <c r="B293" i="74"/>
  <c r="A294" i="67" s="1"/>
  <c r="A295" i="67"/>
  <c r="B501" i="74"/>
  <c r="A502" i="67" s="1"/>
  <c r="B317" i="74"/>
  <c r="A318" i="67" s="1"/>
  <c r="B316" i="74"/>
  <c r="A317" i="67" s="1"/>
  <c r="B315" i="74"/>
  <c r="A316" i="67" s="1"/>
  <c r="B318" i="74"/>
  <c r="A319" i="67" s="1"/>
  <c r="A636" i="74"/>
  <c r="A643" i="74"/>
  <c r="A644" i="74"/>
  <c r="A637" i="74"/>
  <c r="A641" i="74"/>
  <c r="A640" i="74"/>
  <c r="A639" i="74"/>
  <c r="A502" i="74"/>
  <c r="D1116" i="70"/>
  <c r="B1115" i="70"/>
  <c r="B630" i="74" s="1"/>
  <c r="A683" i="67" s="1"/>
  <c r="B1104" i="70"/>
  <c r="B619" i="74" s="1"/>
  <c r="A672" i="67" s="1"/>
  <c r="D1105" i="70"/>
  <c r="C990" i="70"/>
  <c r="J125" i="70"/>
  <c r="J8" i="70" s="1"/>
  <c r="H125" i="70"/>
  <c r="H8" i="70" s="1"/>
  <c r="I125" i="70"/>
  <c r="I8" i="70" s="1"/>
  <c r="B65" i="70"/>
  <c r="B64" i="74" s="1"/>
  <c r="A65" i="67" s="1"/>
  <c r="A56" i="74"/>
  <c r="A57" i="67" s="1"/>
  <c r="B47" i="70"/>
  <c r="B46" i="74" s="1"/>
  <c r="A47" i="67" s="1"/>
  <c r="A16" i="74"/>
  <c r="A17" i="67" s="1"/>
  <c r="B86" i="70"/>
  <c r="B85" i="74" s="1"/>
  <c r="A86" i="67" s="1"/>
  <c r="D88" i="70"/>
  <c r="B87" i="70"/>
  <c r="B86" i="74" s="1"/>
  <c r="A87" i="67" s="1"/>
  <c r="D51" i="70"/>
  <c r="B50" i="70"/>
  <c r="B49" i="74" s="1"/>
  <c r="A50" i="67" s="1"/>
  <c r="B48" i="70"/>
  <c r="B47" i="74" s="1"/>
  <c r="A48" i="67" s="1"/>
  <c r="B49" i="70"/>
  <c r="B48" i="74" s="1"/>
  <c r="A49" i="67" s="1"/>
  <c r="B380" i="74"/>
  <c r="A381" i="67" s="1"/>
  <c r="B376" i="74"/>
  <c r="A377" i="67" s="1"/>
  <c r="B388" i="74"/>
  <c r="A389" i="67" s="1"/>
  <c r="B384" i="74"/>
  <c r="A385" i="67" s="1"/>
  <c r="B375" i="74"/>
  <c r="A376" i="67" s="1"/>
  <c r="B379" i="74"/>
  <c r="A380" i="67" s="1"/>
  <c r="B382" i="74"/>
  <c r="A383" i="67" s="1"/>
  <c r="B386" i="74"/>
  <c r="A387" i="67" s="1"/>
  <c r="B374" i="74"/>
  <c r="A375" i="67" s="1"/>
  <c r="B378" i="74"/>
  <c r="A379" i="67" s="1"/>
  <c r="A9" i="74"/>
  <c r="D9" i="74" s="1"/>
  <c r="B11" i="70"/>
  <c r="B10" i="74" s="1"/>
  <c r="B12" i="70"/>
  <c r="B11" i="74" s="1"/>
  <c r="B383" i="74"/>
  <c r="A384" i="67" s="1"/>
  <c r="B387" i="74"/>
  <c r="A388" i="67" s="1"/>
  <c r="D14" i="74"/>
  <c r="B59" i="70"/>
  <c r="B58" i="74" s="1"/>
  <c r="A59" i="67" s="1"/>
  <c r="B72" i="70"/>
  <c r="B71" i="74" s="1"/>
  <c r="A72" i="67" s="1"/>
  <c r="B58" i="70"/>
  <c r="B57" i="74" s="1"/>
  <c r="A58" i="67" s="1"/>
  <c r="B69" i="70"/>
  <c r="B68" i="74" s="1"/>
  <c r="A69" i="67" s="1"/>
  <c r="B77" i="70"/>
  <c r="B76" i="74" s="1"/>
  <c r="A77" i="67" s="1"/>
  <c r="B63" i="70"/>
  <c r="B62" i="74" s="1"/>
  <c r="A63" i="67" s="1"/>
  <c r="B66" i="70"/>
  <c r="B65" i="74" s="1"/>
  <c r="A66" i="67" s="1"/>
  <c r="B80" i="70"/>
  <c r="B79" i="74" s="1"/>
  <c r="A80" i="67" s="1"/>
  <c r="B84" i="70"/>
  <c r="B83" i="74" s="1"/>
  <c r="A84" i="67" s="1"/>
  <c r="B67" i="70"/>
  <c r="B66" i="74" s="1"/>
  <c r="A67" i="67" s="1"/>
  <c r="B73" i="70"/>
  <c r="B72" i="74" s="1"/>
  <c r="A73" i="67" s="1"/>
  <c r="B70" i="70"/>
  <c r="B69" i="74" s="1"/>
  <c r="A70" i="67" s="1"/>
  <c r="B85" i="70"/>
  <c r="B84" i="74" s="1"/>
  <c r="A85" i="67" s="1"/>
  <c r="B60" i="70"/>
  <c r="B59" i="74" s="1"/>
  <c r="A60" i="67" s="1"/>
  <c r="B64" i="70"/>
  <c r="B63" i="74" s="1"/>
  <c r="A64" i="67" s="1"/>
  <c r="B81" i="70"/>
  <c r="B80" i="74" s="1"/>
  <c r="A81" i="67" s="1"/>
  <c r="B78" i="70"/>
  <c r="B77" i="74" s="1"/>
  <c r="A78" i="67" s="1"/>
  <c r="B68" i="70"/>
  <c r="B67" i="74" s="1"/>
  <c r="A68" i="67" s="1"/>
  <c r="B62" i="70"/>
  <c r="B61" i="74" s="1"/>
  <c r="A62" i="67" s="1"/>
  <c r="B76" i="70"/>
  <c r="B75" i="74" s="1"/>
  <c r="A76" i="67" s="1"/>
  <c r="B82" i="70"/>
  <c r="B81" i="74" s="1"/>
  <c r="A82" i="67" s="1"/>
  <c r="B71" i="70"/>
  <c r="B70" i="74" s="1"/>
  <c r="A71" i="67" s="1"/>
  <c r="B83" i="70"/>
  <c r="B82" i="74" s="1"/>
  <c r="A83" i="67" s="1"/>
  <c r="B75" i="70"/>
  <c r="B74" i="74" s="1"/>
  <c r="A75" i="67" s="1"/>
  <c r="B61" i="70"/>
  <c r="B60" i="74" s="1"/>
  <c r="A61" i="67" s="1"/>
  <c r="B74" i="70"/>
  <c r="B73" i="74" s="1"/>
  <c r="A74" i="67" s="1"/>
  <c r="B79" i="70"/>
  <c r="B78" i="74" s="1"/>
  <c r="A79" i="67" s="1"/>
  <c r="A96" i="70"/>
  <c r="A95" i="74" s="1"/>
  <c r="A96" i="67" s="1"/>
  <c r="C99" i="70"/>
  <c r="D735" i="70"/>
  <c r="B708" i="70"/>
  <c r="D732" i="70"/>
  <c r="B705" i="70"/>
  <c r="D733" i="70"/>
  <c r="B706" i="70"/>
  <c r="D734" i="70"/>
  <c r="B707" i="70"/>
  <c r="D228" i="70"/>
  <c r="D138" i="70"/>
  <c r="D139" i="70" s="1"/>
  <c r="B37" i="70"/>
  <c r="B36" i="74" s="1"/>
  <c r="A37" i="67" s="1"/>
  <c r="B45" i="70"/>
  <c r="B44" i="74" s="1"/>
  <c r="A45" i="67" s="1"/>
  <c r="B38" i="70"/>
  <c r="B37" i="74" s="1"/>
  <c r="A38" i="67" s="1"/>
  <c r="B46" i="70"/>
  <c r="B45" i="74" s="1"/>
  <c r="A46" i="67" s="1"/>
  <c r="B39" i="70"/>
  <c r="B38" i="74" s="1"/>
  <c r="A39" i="67" s="1"/>
  <c r="B44" i="70"/>
  <c r="B43" i="74" s="1"/>
  <c r="A44" i="67" s="1"/>
  <c r="B40" i="70"/>
  <c r="B39" i="74" s="1"/>
  <c r="A40" i="67" s="1"/>
  <c r="B42" i="70"/>
  <c r="B41" i="74" s="1"/>
  <c r="A42" i="67" s="1"/>
  <c r="B41" i="70"/>
  <c r="B40" i="74" s="1"/>
  <c r="A41" i="67" s="1"/>
  <c r="B43" i="70"/>
  <c r="B42" i="74" s="1"/>
  <c r="A43" i="67" s="1"/>
  <c r="B19" i="70"/>
  <c r="B18" i="74" s="1"/>
  <c r="A19" i="67" s="1"/>
  <c r="B32" i="70"/>
  <c r="B31" i="74" s="1"/>
  <c r="A32" i="67" s="1"/>
  <c r="B28" i="70"/>
  <c r="B27" i="74" s="1"/>
  <c r="A28" i="67" s="1"/>
  <c r="B26" i="70"/>
  <c r="B25" i="74" s="1"/>
  <c r="A26" i="67" s="1"/>
  <c r="B20" i="70"/>
  <c r="B19" i="74" s="1"/>
  <c r="A20" i="67" s="1"/>
  <c r="B27" i="70"/>
  <c r="B26" i="74" s="1"/>
  <c r="A27" i="67" s="1"/>
  <c r="B33" i="70"/>
  <c r="B32" i="74" s="1"/>
  <c r="A33" i="67" s="1"/>
  <c r="B21" i="70"/>
  <c r="B20" i="74" s="1"/>
  <c r="A21" i="67" s="1"/>
  <c r="B22" i="70"/>
  <c r="B21" i="74" s="1"/>
  <c r="A22" i="67" s="1"/>
  <c r="B29" i="70"/>
  <c r="B28" i="74" s="1"/>
  <c r="A29" i="67" s="1"/>
  <c r="B25" i="70"/>
  <c r="B24" i="74" s="1"/>
  <c r="A25" i="67" s="1"/>
  <c r="B36" i="70"/>
  <c r="B35" i="74" s="1"/>
  <c r="A36" i="67" s="1"/>
  <c r="B18" i="70"/>
  <c r="B17" i="74" s="1"/>
  <c r="A18" i="67" s="1"/>
  <c r="B31" i="70"/>
  <c r="B30" i="74" s="1"/>
  <c r="A31" i="67" s="1"/>
  <c r="B23" i="70"/>
  <c r="B22" i="74" s="1"/>
  <c r="A23" i="67" s="1"/>
  <c r="B34" i="70"/>
  <c r="B33" i="74" s="1"/>
  <c r="A34" i="67" s="1"/>
  <c r="B24" i="70"/>
  <c r="B23" i="74" s="1"/>
  <c r="A24" i="67" s="1"/>
  <c r="B30" i="70"/>
  <c r="B29" i="74" s="1"/>
  <c r="A30" i="67" s="1"/>
  <c r="B35" i="70"/>
  <c r="B34" i="74" s="1"/>
  <c r="A35" i="67" s="1"/>
  <c r="C303" i="74"/>
  <c r="B1125" i="70"/>
  <c r="B1128" i="70"/>
  <c r="B1121" i="70"/>
  <c r="B987" i="70"/>
  <c r="B1126" i="70"/>
  <c r="B1124" i="70"/>
  <c r="B1129" i="70"/>
  <c r="B1122" i="70"/>
  <c r="A988" i="70"/>
  <c r="B639" i="74" l="1"/>
  <c r="A692" i="67" s="1"/>
  <c r="B640" i="74"/>
  <c r="A693" i="67" s="1"/>
  <c r="B641" i="74"/>
  <c r="A694" i="67" s="1"/>
  <c r="B644" i="74"/>
  <c r="A697" i="67" s="1"/>
  <c r="B643" i="74"/>
  <c r="A696" i="67" s="1"/>
  <c r="B637" i="74"/>
  <c r="A690" i="67" s="1"/>
  <c r="B636" i="74"/>
  <c r="A689" i="67" s="1"/>
  <c r="B502" i="74"/>
  <c r="A503" i="67" s="1"/>
  <c r="A503" i="74"/>
  <c r="B1116" i="70"/>
  <c r="B631" i="74" s="1"/>
  <c r="A684" i="67" s="1"/>
  <c r="D1117" i="70"/>
  <c r="D1106" i="70"/>
  <c r="B1105" i="70"/>
  <c r="B620" i="74" s="1"/>
  <c r="A673" i="67" s="1"/>
  <c r="C1079" i="70"/>
  <c r="B994" i="70"/>
  <c r="B509" i="74" s="1"/>
  <c r="A510" i="67" s="1"/>
  <c r="D89" i="70"/>
  <c r="B88" i="70"/>
  <c r="B87" i="74" s="1"/>
  <c r="A88" i="67" s="1"/>
  <c r="D52" i="70"/>
  <c r="B51" i="70"/>
  <c r="B50" i="74" s="1"/>
  <c r="A51" i="67" s="1"/>
  <c r="B403" i="74"/>
  <c r="A404" i="67" s="1"/>
  <c r="B395" i="74"/>
  <c r="A396" i="67" s="1"/>
  <c r="B402" i="74"/>
  <c r="A403" i="67" s="1"/>
  <c r="B394" i="74"/>
  <c r="A395" i="67" s="1"/>
  <c r="B401" i="74"/>
  <c r="A402" i="67" s="1"/>
  <c r="B393" i="74"/>
  <c r="A394" i="67" s="1"/>
  <c r="B404" i="74"/>
  <c r="A405" i="67" s="1"/>
  <c r="B396" i="74"/>
  <c r="A397" i="67" s="1"/>
  <c r="C103" i="70"/>
  <c r="A99" i="70"/>
  <c r="A98" i="74" s="1"/>
  <c r="A99" i="67" s="1"/>
  <c r="B98" i="70"/>
  <c r="B97" i="74" s="1"/>
  <c r="A98" i="67" s="1"/>
  <c r="B97" i="70"/>
  <c r="B96" i="74" s="1"/>
  <c r="A97" i="67" s="1"/>
  <c r="B734" i="70"/>
  <c r="B408" i="74" s="1"/>
  <c r="A409" i="67" s="1"/>
  <c r="D748" i="70"/>
  <c r="B735" i="70"/>
  <c r="B409" i="74" s="1"/>
  <c r="A410" i="67" s="1"/>
  <c r="D749" i="70"/>
  <c r="B733" i="70"/>
  <c r="B407" i="74" s="1"/>
  <c r="A408" i="67" s="1"/>
  <c r="D747" i="70"/>
  <c r="B732" i="70"/>
  <c r="B406" i="74" s="1"/>
  <c r="A407" i="67" s="1"/>
  <c r="D746" i="70"/>
  <c r="D229" i="70"/>
  <c r="D140" i="70"/>
  <c r="C304" i="74"/>
  <c r="B988" i="70"/>
  <c r="A990" i="70"/>
  <c r="B503" i="74" l="1"/>
  <c r="A504" i="67" s="1"/>
  <c r="A505" i="74"/>
  <c r="D1118" i="70"/>
  <c r="B1118" i="70" s="1"/>
  <c r="B633" i="74" s="1"/>
  <c r="A686" i="67" s="1"/>
  <c r="B1117" i="70"/>
  <c r="B632" i="74" s="1"/>
  <c r="A685" i="67" s="1"/>
  <c r="B1106" i="70"/>
  <c r="B621" i="74" s="1"/>
  <c r="A674" i="67" s="1"/>
  <c r="D1107" i="70"/>
  <c r="B995" i="70"/>
  <c r="B510" i="74" s="1"/>
  <c r="A511" i="67" s="1"/>
  <c r="D90" i="70"/>
  <c r="B89" i="70"/>
  <c r="B88" i="74" s="1"/>
  <c r="A89" i="67" s="1"/>
  <c r="D53" i="70"/>
  <c r="B52" i="70"/>
  <c r="B51" i="74" s="1"/>
  <c r="A52" i="67" s="1"/>
  <c r="B100" i="70"/>
  <c r="B99" i="74" s="1"/>
  <c r="A100" i="67" s="1"/>
  <c r="B101" i="70"/>
  <c r="B100" i="74" s="1"/>
  <c r="A101" i="67" s="1"/>
  <c r="B102" i="70"/>
  <c r="B101" i="74" s="1"/>
  <c r="A102" i="67" s="1"/>
  <c r="C107" i="70"/>
  <c r="A103" i="70"/>
  <c r="A102" i="74" s="1"/>
  <c r="A103" i="67" s="1"/>
  <c r="B747" i="70"/>
  <c r="D760" i="70"/>
  <c r="D762" i="70"/>
  <c r="B749" i="70"/>
  <c r="B748" i="70"/>
  <c r="D761" i="70"/>
  <c r="D759" i="70"/>
  <c r="B746" i="70"/>
  <c r="D230" i="70"/>
  <c r="D141" i="70"/>
  <c r="C305" i="74"/>
  <c r="B990" i="70"/>
  <c r="B505" i="74" l="1"/>
  <c r="A506" i="67" s="1"/>
  <c r="D1108" i="70"/>
  <c r="B1108" i="70" s="1"/>
  <c r="B623" i="74" s="1"/>
  <c r="A676" i="67" s="1"/>
  <c r="B1107" i="70"/>
  <c r="B622" i="74" s="1"/>
  <c r="A675" i="67" s="1"/>
  <c r="B996" i="70"/>
  <c r="B511" i="74" s="1"/>
  <c r="A512" i="67" s="1"/>
  <c r="D91" i="70"/>
  <c r="B90" i="70"/>
  <c r="B89" i="74" s="1"/>
  <c r="A90" i="67" s="1"/>
  <c r="D54" i="70"/>
  <c r="B53" i="70"/>
  <c r="B52" i="74" s="1"/>
  <c r="A53" i="67" s="1"/>
  <c r="C111" i="70"/>
  <c r="B104" i="70"/>
  <c r="B103" i="74" s="1"/>
  <c r="A104" i="67" s="1"/>
  <c r="B105" i="70"/>
  <c r="B104" i="74" s="1"/>
  <c r="A105" i="67" s="1"/>
  <c r="B106" i="70"/>
  <c r="B105" i="74" s="1"/>
  <c r="A106" i="67" s="1"/>
  <c r="A107" i="70"/>
  <c r="A106" i="74" s="1"/>
  <c r="A107" i="67" s="1"/>
  <c r="B761" i="70"/>
  <c r="D775" i="70"/>
  <c r="D776" i="70"/>
  <c r="B762" i="70"/>
  <c r="B759" i="70"/>
  <c r="D773" i="70"/>
  <c r="B760" i="70"/>
  <c r="D774" i="70"/>
  <c r="D232" i="70"/>
  <c r="D142" i="70"/>
  <c r="C306" i="74"/>
  <c r="D92" i="70" l="1"/>
  <c r="B91" i="70"/>
  <c r="B90" i="74" s="1"/>
  <c r="A91" i="67" s="1"/>
  <c r="D55" i="70"/>
  <c r="B54" i="70"/>
  <c r="B53" i="74" s="1"/>
  <c r="A54" i="67" s="1"/>
  <c r="A111" i="70"/>
  <c r="A110" i="74" s="1"/>
  <c r="A111" i="67" s="1"/>
  <c r="C120" i="70"/>
  <c r="C121" i="70" s="1"/>
  <c r="C122" i="70" s="1"/>
  <c r="C123" i="70" s="1"/>
  <c r="C124" i="70" s="1"/>
  <c r="B108" i="70"/>
  <c r="B107" i="74" s="1"/>
  <c r="A108" i="67" s="1"/>
  <c r="B109" i="70"/>
  <c r="B108" i="74" s="1"/>
  <c r="A109" i="67" s="1"/>
  <c r="B110" i="70"/>
  <c r="B109" i="74" s="1"/>
  <c r="A110" i="67" s="1"/>
  <c r="B774" i="70"/>
  <c r="D788" i="70"/>
  <c r="D790" i="70"/>
  <c r="B776" i="70"/>
  <c r="D787" i="70"/>
  <c r="B773" i="70"/>
  <c r="B775" i="70"/>
  <c r="D789" i="70"/>
  <c r="D233" i="70"/>
  <c r="D144" i="70"/>
  <c r="C307" i="74"/>
  <c r="D1054" i="70" l="1"/>
  <c r="B1054" i="70" s="1"/>
  <c r="B569" i="74" s="1"/>
  <c r="A570" i="67" s="1"/>
  <c r="A124" i="70"/>
  <c r="A123" i="74" s="1"/>
  <c r="A124" i="67" s="1"/>
  <c r="C126" i="70"/>
  <c r="D93" i="70"/>
  <c r="B92" i="70"/>
  <c r="B91" i="74" s="1"/>
  <c r="A92" i="67" s="1"/>
  <c r="D56" i="70"/>
  <c r="B56" i="70" s="1"/>
  <c r="B55" i="74" s="1"/>
  <c r="A56" i="67" s="1"/>
  <c r="B55" i="70"/>
  <c r="B54" i="74" s="1"/>
  <c r="A55" i="67" s="1"/>
  <c r="B411" i="74"/>
  <c r="A412" i="67" s="1"/>
  <c r="B415" i="74"/>
  <c r="A416" i="67" s="1"/>
  <c r="B414" i="74"/>
  <c r="A415" i="67" s="1"/>
  <c r="B410" i="74"/>
  <c r="A411" i="67" s="1"/>
  <c r="B412" i="74"/>
  <c r="A413" i="67" s="1"/>
  <c r="B416" i="74"/>
  <c r="A417" i="67" s="1"/>
  <c r="B413" i="74"/>
  <c r="A414" i="67" s="1"/>
  <c r="B417" i="74"/>
  <c r="A418" i="67" s="1"/>
  <c r="B112" i="70"/>
  <c r="B111" i="74" s="1"/>
  <c r="A112" i="67" s="1"/>
  <c r="B113" i="70"/>
  <c r="B112" i="74" s="1"/>
  <c r="A113" i="67" s="1"/>
  <c r="B114" i="70"/>
  <c r="B113" i="74" s="1"/>
  <c r="A114" i="67" s="1"/>
  <c r="B115" i="70"/>
  <c r="B114" i="74" s="1"/>
  <c r="A115" i="67" s="1"/>
  <c r="B116" i="70"/>
  <c r="B115" i="74" s="1"/>
  <c r="A116" i="67" s="1"/>
  <c r="B117" i="70"/>
  <c r="B116" i="74" s="1"/>
  <c r="A117" i="67" s="1"/>
  <c r="B118" i="70"/>
  <c r="B117" i="74" s="1"/>
  <c r="A118" i="67" s="1"/>
  <c r="B119" i="70"/>
  <c r="B118" i="74" s="1"/>
  <c r="A119" i="67" s="1"/>
  <c r="A123" i="70"/>
  <c r="A122" i="74" s="1"/>
  <c r="A123" i="67" s="1"/>
  <c r="A122" i="70"/>
  <c r="A121" i="74" s="1"/>
  <c r="A122" i="67" s="1"/>
  <c r="A121" i="70"/>
  <c r="A120" i="74" s="1"/>
  <c r="A121" i="67" s="1"/>
  <c r="A120" i="70"/>
  <c r="A119" i="74" s="1"/>
  <c r="A120" i="67" s="1"/>
  <c r="B789" i="70"/>
  <c r="B420" i="74" s="1"/>
  <c r="A421" i="67" s="1"/>
  <c r="D806" i="70"/>
  <c r="D825" i="70" s="1"/>
  <c r="B825" i="70" s="1"/>
  <c r="B787" i="70"/>
  <c r="B418" i="74" s="1"/>
  <c r="A419" i="67" s="1"/>
  <c r="D804" i="70"/>
  <c r="D823" i="70" s="1"/>
  <c r="B823" i="70" s="1"/>
  <c r="D807" i="70"/>
  <c r="D826" i="70" s="1"/>
  <c r="B826" i="70" s="1"/>
  <c r="B790" i="70"/>
  <c r="B421" i="74" s="1"/>
  <c r="A422" i="67" s="1"/>
  <c r="B788" i="70"/>
  <c r="B419" i="74" s="1"/>
  <c r="A420" i="67" s="1"/>
  <c r="D805" i="70"/>
  <c r="D824" i="70" s="1"/>
  <c r="B824" i="70" s="1"/>
  <c r="D234" i="70"/>
  <c r="D145" i="70"/>
  <c r="C308" i="74"/>
  <c r="C215" i="70" l="1"/>
  <c r="A215" i="70" s="1"/>
  <c r="B234" i="70" s="1"/>
  <c r="B233" i="74" s="1"/>
  <c r="A234" i="67" s="1"/>
  <c r="A126" i="70"/>
  <c r="D94" i="70"/>
  <c r="B93" i="70"/>
  <c r="B92" i="74" s="1"/>
  <c r="A93" i="67" s="1"/>
  <c r="B805" i="70"/>
  <c r="B424" i="74" s="1"/>
  <c r="A425" i="67" s="1"/>
  <c r="B807" i="70"/>
  <c r="B426" i="74" s="1"/>
  <c r="A427" i="67" s="1"/>
  <c r="B804" i="70"/>
  <c r="B423" i="74" s="1"/>
  <c r="A424" i="67" s="1"/>
  <c r="B806" i="70"/>
  <c r="B425" i="74" s="1"/>
  <c r="A426" i="67" s="1"/>
  <c r="D235" i="70"/>
  <c r="D146" i="70"/>
  <c r="C309" i="74"/>
  <c r="D1072" i="70" l="1"/>
  <c r="D1079" i="70" s="1"/>
  <c r="B135" i="70"/>
  <c r="B134" i="74" s="1"/>
  <c r="A135" i="67" s="1"/>
  <c r="B139" i="70"/>
  <c r="B138" i="74" s="1"/>
  <c r="A139" i="67" s="1"/>
  <c r="B134" i="70"/>
  <c r="B133" i="74" s="1"/>
  <c r="A134" i="67" s="1"/>
  <c r="B138" i="70"/>
  <c r="B137" i="74" s="1"/>
  <c r="A138" i="67" s="1"/>
  <c r="B140" i="70"/>
  <c r="B139" i="74" s="1"/>
  <c r="A140" i="67" s="1"/>
  <c r="B131" i="70"/>
  <c r="B130" i="74" s="1"/>
  <c r="A131" i="67" s="1"/>
  <c r="B130" i="70"/>
  <c r="B129" i="74" s="1"/>
  <c r="A130" i="67" s="1"/>
  <c r="B141" i="70"/>
  <c r="B140" i="74" s="1"/>
  <c r="A141" i="67" s="1"/>
  <c r="B133" i="70"/>
  <c r="B132" i="74" s="1"/>
  <c r="A133" i="67" s="1"/>
  <c r="B128" i="70"/>
  <c r="B127" i="74" s="1"/>
  <c r="A128" i="67" s="1"/>
  <c r="B137" i="70"/>
  <c r="B136" i="74" s="1"/>
  <c r="A137" i="67" s="1"/>
  <c r="B142" i="70"/>
  <c r="B141" i="74" s="1"/>
  <c r="A142" i="67" s="1"/>
  <c r="A125" i="74"/>
  <c r="A126" i="67" s="1"/>
  <c r="B129" i="70"/>
  <c r="B128" i="74" s="1"/>
  <c r="A129" i="67" s="1"/>
  <c r="B144" i="70"/>
  <c r="B143" i="74" s="1"/>
  <c r="A144" i="67" s="1"/>
  <c r="B132" i="70"/>
  <c r="B131" i="74" s="1"/>
  <c r="A132" i="67" s="1"/>
  <c r="B145" i="70"/>
  <c r="B144" i="74" s="1"/>
  <c r="A145" i="67" s="1"/>
  <c r="B220" i="70"/>
  <c r="B219" i="74" s="1"/>
  <c r="A220" i="67" s="1"/>
  <c r="B230" i="70"/>
  <c r="B229" i="74" s="1"/>
  <c r="A230" i="67" s="1"/>
  <c r="B221" i="70"/>
  <c r="B220" i="74" s="1"/>
  <c r="A221" i="67" s="1"/>
  <c r="B233" i="70"/>
  <c r="B232" i="74" s="1"/>
  <c r="A233" i="67" s="1"/>
  <c r="B232" i="70"/>
  <c r="B231" i="74" s="1"/>
  <c r="A232" i="67" s="1"/>
  <c r="A214" i="74"/>
  <c r="A215" i="67" s="1"/>
  <c r="B218" i="70"/>
  <c r="B217" i="74" s="1"/>
  <c r="A218" i="67" s="1"/>
  <c r="B217" i="70"/>
  <c r="B216" i="74" s="1"/>
  <c r="A217" i="67" s="1"/>
  <c r="B226" i="70"/>
  <c r="B225" i="74" s="1"/>
  <c r="A226" i="67" s="1"/>
  <c r="B223" i="70"/>
  <c r="B222" i="74" s="1"/>
  <c r="A223" i="67" s="1"/>
  <c r="B229" i="70"/>
  <c r="B228" i="74" s="1"/>
  <c r="A229" i="67" s="1"/>
  <c r="B224" i="70"/>
  <c r="B223" i="74" s="1"/>
  <c r="A224" i="67" s="1"/>
  <c r="B227" i="70"/>
  <c r="B226" i="74" s="1"/>
  <c r="A227" i="67" s="1"/>
  <c r="B222" i="70"/>
  <c r="B221" i="74" s="1"/>
  <c r="A222" i="67" s="1"/>
  <c r="B219" i="70"/>
  <c r="B218" i="74" s="1"/>
  <c r="A219" i="67" s="1"/>
  <c r="B228" i="70"/>
  <c r="B227" i="74" s="1"/>
  <c r="A228" i="67" s="1"/>
  <c r="D95" i="70"/>
  <c r="B95" i="70" s="1"/>
  <c r="B94" i="74" s="1"/>
  <c r="A95" i="67" s="1"/>
  <c r="B94" i="70"/>
  <c r="B93" i="74" s="1"/>
  <c r="A94" i="67" s="1"/>
  <c r="B428" i="74"/>
  <c r="A429" i="67" s="1"/>
  <c r="D836" i="70"/>
  <c r="D839" i="70"/>
  <c r="B431" i="74"/>
  <c r="A432" i="67" s="1"/>
  <c r="D838" i="70"/>
  <c r="B430" i="74"/>
  <c r="A431" i="67" s="1"/>
  <c r="D837" i="70"/>
  <c r="B429" i="74"/>
  <c r="A430" i="67" s="1"/>
  <c r="D236" i="70"/>
  <c r="B235" i="70"/>
  <c r="B234" i="74" s="1"/>
  <c r="A235" i="67" s="1"/>
  <c r="D147" i="70"/>
  <c r="B146" i="70"/>
  <c r="B145" i="74" s="1"/>
  <c r="A146" i="67" s="1"/>
  <c r="C310" i="74"/>
  <c r="B838" i="70" l="1"/>
  <c r="B434" i="74" s="1"/>
  <c r="A435" i="67" s="1"/>
  <c r="D851" i="70"/>
  <c r="D872" i="70" s="1"/>
  <c r="B839" i="70"/>
  <c r="B435" i="74" s="1"/>
  <c r="A436" i="67" s="1"/>
  <c r="D852" i="70"/>
  <c r="D873" i="70" s="1"/>
  <c r="B837" i="70"/>
  <c r="B433" i="74" s="1"/>
  <c r="A434" i="67" s="1"/>
  <c r="D850" i="70"/>
  <c r="D871" i="70" s="1"/>
  <c r="B836" i="70"/>
  <c r="B432" i="74" s="1"/>
  <c r="A433" i="67" s="1"/>
  <c r="D849" i="70"/>
  <c r="D870" i="70" s="1"/>
  <c r="D238" i="70"/>
  <c r="B238" i="70" s="1"/>
  <c r="B237" i="74" s="1"/>
  <c r="A238" i="67" s="1"/>
  <c r="B236" i="70"/>
  <c r="B235" i="74" s="1"/>
  <c r="A236" i="67" s="1"/>
  <c r="D148" i="70"/>
  <c r="B147" i="70"/>
  <c r="B146" i="74" s="1"/>
  <c r="A147" i="67" s="1"/>
  <c r="C311" i="74"/>
  <c r="B850" i="70" l="1"/>
  <c r="B437" i="74" s="1"/>
  <c r="A438" i="67" s="1"/>
  <c r="B852" i="70"/>
  <c r="B439" i="74" s="1"/>
  <c r="A440" i="67" s="1"/>
  <c r="B849" i="70"/>
  <c r="B436" i="74" s="1"/>
  <c r="A437" i="67" s="1"/>
  <c r="B851" i="70"/>
  <c r="B438" i="74" s="1"/>
  <c r="A439" i="67" s="1"/>
  <c r="D239" i="70"/>
  <c r="D149" i="70"/>
  <c r="B148" i="70"/>
  <c r="B147" i="74" s="1"/>
  <c r="A148" i="67" s="1"/>
  <c r="C312" i="74"/>
  <c r="J649" i="70"/>
  <c r="J633" i="70" s="1"/>
  <c r="H383" i="70"/>
  <c r="I383" i="70"/>
  <c r="J383" i="70"/>
  <c r="M309" i="70"/>
  <c r="O309" i="70"/>
  <c r="Q309" i="70"/>
  <c r="M308" i="70"/>
  <c r="O308" i="70"/>
  <c r="Q308" i="70"/>
  <c r="M981" i="70"/>
  <c r="M307" i="70" s="1"/>
  <c r="O981" i="70"/>
  <c r="O307" i="70" s="1"/>
  <c r="Q981" i="70"/>
  <c r="Q307" i="70" s="1"/>
  <c r="M980" i="70"/>
  <c r="M306" i="70" s="1"/>
  <c r="O980" i="70"/>
  <c r="O306" i="70" s="1"/>
  <c r="Q980" i="70"/>
  <c r="Q306" i="70" s="1"/>
  <c r="M290" i="70"/>
  <c r="M301" i="70" s="1"/>
  <c r="O290" i="70"/>
  <c r="O301" i="70" s="1"/>
  <c r="Q290" i="70"/>
  <c r="Q301" i="70" s="1"/>
  <c r="D240" i="70" l="1"/>
  <c r="B239" i="70"/>
  <c r="B238" i="74" s="1"/>
  <c r="A239" i="67" s="1"/>
  <c r="D150" i="70"/>
  <c r="B149" i="70"/>
  <c r="B148" i="74" s="1"/>
  <c r="A149" i="67" s="1"/>
  <c r="C313" i="74"/>
  <c r="Q305" i="70"/>
  <c r="O305" i="70"/>
  <c r="M305" i="70"/>
  <c r="H646" i="70"/>
  <c r="I646" i="70"/>
  <c r="J646" i="70"/>
  <c r="J1127" i="70"/>
  <c r="I1127" i="70"/>
  <c r="H1127" i="70"/>
  <c r="J1123" i="70"/>
  <c r="I1123" i="70"/>
  <c r="H1123" i="70"/>
  <c r="J1120" i="70"/>
  <c r="I1120" i="70"/>
  <c r="H1120" i="70"/>
  <c r="J1091" i="70"/>
  <c r="I1091" i="70"/>
  <c r="H1091" i="70"/>
  <c r="J1083" i="70"/>
  <c r="I1083" i="70"/>
  <c r="H1083" i="70"/>
  <c r="J1063" i="70"/>
  <c r="I1063" i="70"/>
  <c r="H1063" i="70"/>
  <c r="J1053" i="70"/>
  <c r="I1053" i="70"/>
  <c r="H1053" i="70"/>
  <c r="J1041" i="70"/>
  <c r="I1041" i="70"/>
  <c r="H1041" i="70"/>
  <c r="J1038" i="70"/>
  <c r="I1038" i="70"/>
  <c r="H1038" i="70"/>
  <c r="J1028" i="70"/>
  <c r="I1028" i="70"/>
  <c r="H1028" i="70"/>
  <c r="J1025" i="70"/>
  <c r="I1025" i="70"/>
  <c r="H1025" i="70"/>
  <c r="J1022" i="70"/>
  <c r="I1022" i="70"/>
  <c r="H1022" i="70"/>
  <c r="J1002" i="70"/>
  <c r="I1002" i="70"/>
  <c r="H1002" i="70"/>
  <c r="J997" i="70"/>
  <c r="I997" i="70"/>
  <c r="H997" i="70"/>
  <c r="J989" i="70"/>
  <c r="I989" i="70"/>
  <c r="H989" i="70"/>
  <c r="J982" i="70"/>
  <c r="I982" i="70"/>
  <c r="H982" i="70"/>
  <c r="J979" i="70"/>
  <c r="I979" i="70"/>
  <c r="H979" i="70"/>
  <c r="J943" i="70"/>
  <c r="I943" i="70"/>
  <c r="H943" i="70"/>
  <c r="J929" i="70"/>
  <c r="I929" i="70"/>
  <c r="H929" i="70"/>
  <c r="J915" i="70"/>
  <c r="I915" i="70"/>
  <c r="H915" i="70"/>
  <c r="J901" i="70"/>
  <c r="I901" i="70"/>
  <c r="H901" i="70"/>
  <c r="J898" i="70"/>
  <c r="J309" i="70" s="1"/>
  <c r="I898" i="70"/>
  <c r="I309" i="70" s="1"/>
  <c r="H898" i="70"/>
  <c r="H309" i="70" s="1"/>
  <c r="J867" i="70"/>
  <c r="I867" i="70"/>
  <c r="H867" i="70"/>
  <c r="J834" i="70"/>
  <c r="I834" i="70"/>
  <c r="H834" i="70"/>
  <c r="J751" i="70"/>
  <c r="I751" i="70"/>
  <c r="H751" i="70"/>
  <c r="J747" i="70"/>
  <c r="I747" i="70"/>
  <c r="H747" i="70"/>
  <c r="J733" i="70"/>
  <c r="I733" i="70"/>
  <c r="H733" i="70"/>
  <c r="J645" i="70"/>
  <c r="J643" i="70"/>
  <c r="I643" i="70"/>
  <c r="H643" i="70"/>
  <c r="J642" i="70"/>
  <c r="J301" i="70" s="1"/>
  <c r="I642" i="70"/>
  <c r="I301" i="70" s="1"/>
  <c r="H642" i="70"/>
  <c r="H301" i="70" s="1"/>
  <c r="J641" i="70"/>
  <c r="J300" i="70" s="1"/>
  <c r="I641" i="70"/>
  <c r="I300" i="70" s="1"/>
  <c r="H641" i="70"/>
  <c r="H300" i="70" s="1"/>
  <c r="J299" i="70"/>
  <c r="I299" i="70"/>
  <c r="H299" i="70"/>
  <c r="J639" i="70"/>
  <c r="J298" i="70" s="1"/>
  <c r="I639" i="70"/>
  <c r="I298" i="70" s="1"/>
  <c r="H639" i="70"/>
  <c r="H298" i="70" s="1"/>
  <c r="J638" i="70"/>
  <c r="I638" i="70"/>
  <c r="H638" i="70"/>
  <c r="J624" i="70"/>
  <c r="I624" i="70"/>
  <c r="H624" i="70"/>
  <c r="J616" i="70"/>
  <c r="I616" i="70"/>
  <c r="H616" i="70"/>
  <c r="J608" i="70"/>
  <c r="I608" i="70"/>
  <c r="H608" i="70"/>
  <c r="J599" i="70"/>
  <c r="J293" i="70" s="1"/>
  <c r="I599" i="70"/>
  <c r="I293" i="70" s="1"/>
  <c r="H599" i="70"/>
  <c r="H293" i="70" s="1"/>
  <c r="J591" i="70"/>
  <c r="J292" i="70" s="1"/>
  <c r="I591" i="70"/>
  <c r="I292" i="70" s="1"/>
  <c r="H591" i="70"/>
  <c r="H292" i="70" s="1"/>
  <c r="J583" i="70"/>
  <c r="I583" i="70"/>
  <c r="H583" i="70"/>
  <c r="J569" i="70"/>
  <c r="I569" i="70"/>
  <c r="H569" i="70"/>
  <c r="J549" i="70"/>
  <c r="I549" i="70"/>
  <c r="H549" i="70"/>
  <c r="J548" i="70"/>
  <c r="I548" i="70"/>
  <c r="H548" i="70"/>
  <c r="J535" i="70"/>
  <c r="I535" i="70"/>
  <c r="H535" i="70"/>
  <c r="J521" i="70"/>
  <c r="I521" i="70"/>
  <c r="H521" i="70"/>
  <c r="J507" i="70"/>
  <c r="I507" i="70"/>
  <c r="H507" i="70"/>
  <c r="J493" i="70"/>
  <c r="I493" i="70"/>
  <c r="H493" i="70"/>
  <c r="J478" i="70"/>
  <c r="I478" i="70"/>
  <c r="H478" i="70"/>
  <c r="J463" i="70"/>
  <c r="I463" i="70"/>
  <c r="H463" i="70"/>
  <c r="J449" i="70"/>
  <c r="I449" i="70"/>
  <c r="H449" i="70"/>
  <c r="J435" i="70"/>
  <c r="I435" i="70"/>
  <c r="H435" i="70"/>
  <c r="J418" i="70"/>
  <c r="I418" i="70"/>
  <c r="H418" i="70"/>
  <c r="J417" i="70"/>
  <c r="I417" i="70"/>
  <c r="H417" i="70"/>
  <c r="J384" i="70"/>
  <c r="I384" i="70"/>
  <c r="H384" i="70"/>
  <c r="J353" i="70"/>
  <c r="J304" i="70" s="1"/>
  <c r="I353" i="70"/>
  <c r="I304" i="70" s="1"/>
  <c r="H353" i="70"/>
  <c r="H304" i="70" s="1"/>
  <c r="J319" i="70"/>
  <c r="J302" i="70" s="1"/>
  <c r="I319" i="70"/>
  <c r="I302" i="70" s="1"/>
  <c r="H319" i="70"/>
  <c r="H302" i="70" s="1"/>
  <c r="J308" i="70"/>
  <c r="I308" i="70"/>
  <c r="H308" i="70"/>
  <c r="J307" i="70"/>
  <c r="I307" i="70"/>
  <c r="H307" i="70"/>
  <c r="J306" i="70"/>
  <c r="I306" i="70"/>
  <c r="H306" i="70"/>
  <c r="J305" i="70"/>
  <c r="I305" i="70"/>
  <c r="H305" i="70"/>
  <c r="J303" i="70"/>
  <c r="I303" i="70"/>
  <c r="H303" i="70"/>
  <c r="H975" i="70" l="1"/>
  <c r="I975" i="70"/>
  <c r="J975" i="70"/>
  <c r="I290" i="70"/>
  <c r="J290" i="70"/>
  <c r="H290" i="70"/>
  <c r="H723" i="70"/>
  <c r="I723" i="70"/>
  <c r="J723" i="70"/>
  <c r="I297" i="70"/>
  <c r="I294" i="70" s="1"/>
  <c r="I637" i="70"/>
  <c r="H297" i="70"/>
  <c r="H294" i="70" s="1"/>
  <c r="H637" i="70"/>
  <c r="J297" i="70"/>
  <c r="J295" i="70" s="1"/>
  <c r="J637" i="70"/>
  <c r="D885" i="70"/>
  <c r="B871" i="70"/>
  <c r="D886" i="70"/>
  <c r="B872" i="70"/>
  <c r="D887" i="70"/>
  <c r="B873" i="70"/>
  <c r="D884" i="70"/>
  <c r="B870" i="70"/>
  <c r="B441" i="74" s="1"/>
  <c r="A442" i="67" s="1"/>
  <c r="O296" i="70"/>
  <c r="O304" i="70" s="1"/>
  <c r="M294" i="70"/>
  <c r="M303" i="70" s="1"/>
  <c r="O294" i="70"/>
  <c r="O303" i="70" s="1"/>
  <c r="Q296" i="70"/>
  <c r="Q304" i="70" s="1"/>
  <c r="Q294" i="70"/>
  <c r="Q303" i="70" s="1"/>
  <c r="M296" i="70"/>
  <c r="M304" i="70" s="1"/>
  <c r="D241" i="70"/>
  <c r="B240" i="70"/>
  <c r="B239" i="74" s="1"/>
  <c r="A240" i="67" s="1"/>
  <c r="D151" i="70"/>
  <c r="B150" i="70"/>
  <c r="B149" i="74" s="1"/>
  <c r="A150" i="67" s="1"/>
  <c r="C315" i="74"/>
  <c r="H582" i="70"/>
  <c r="H573" i="70" s="1"/>
  <c r="I1119" i="70"/>
  <c r="H607" i="70"/>
  <c r="J1119" i="70"/>
  <c r="J582" i="70"/>
  <c r="J573" i="70" s="1"/>
  <c r="I974" i="70"/>
  <c r="J607" i="70"/>
  <c r="H974" i="70"/>
  <c r="H1119" i="70"/>
  <c r="I607" i="70"/>
  <c r="J974" i="70"/>
  <c r="I582" i="70"/>
  <c r="I573" i="70" s="1"/>
  <c r="H295" i="70" l="1"/>
  <c r="I295" i="70"/>
  <c r="J294" i="70"/>
  <c r="C991" i="70"/>
  <c r="B443" i="74"/>
  <c r="A444" i="67" s="1"/>
  <c r="B449" i="74"/>
  <c r="A450" i="67" s="1"/>
  <c r="B444" i="74"/>
  <c r="A445" i="67" s="1"/>
  <c r="B450" i="74"/>
  <c r="A451" i="67" s="1"/>
  <c r="B448" i="74"/>
  <c r="A449" i="67" s="1"/>
  <c r="B442" i="74"/>
  <c r="A443" i="67" s="1"/>
  <c r="B884" i="70"/>
  <c r="D904" i="70"/>
  <c r="B887" i="70"/>
  <c r="B447" i="74" s="1"/>
  <c r="A448" i="67" s="1"/>
  <c r="D907" i="70"/>
  <c r="B886" i="70"/>
  <c r="B446" i="74" s="1"/>
  <c r="A447" i="67" s="1"/>
  <c r="D906" i="70"/>
  <c r="D905" i="70"/>
  <c r="B885" i="70"/>
  <c r="B445" i="74" s="1"/>
  <c r="A446" i="67" s="1"/>
  <c r="D242" i="70"/>
  <c r="B241" i="70"/>
  <c r="B240" i="74" s="1"/>
  <c r="A241" i="67" s="1"/>
  <c r="D152" i="70"/>
  <c r="B151" i="70"/>
  <c r="B150" i="74" s="1"/>
  <c r="A151" i="67" s="1"/>
  <c r="C316" i="74"/>
  <c r="A991" i="70"/>
  <c r="A506" i="74" l="1"/>
  <c r="D921" i="70"/>
  <c r="B907" i="70"/>
  <c r="B455" i="74" s="1"/>
  <c r="A456" i="67" s="1"/>
  <c r="D920" i="70"/>
  <c r="B906" i="70"/>
  <c r="B454" i="74" s="1"/>
  <c r="A455" i="67" s="1"/>
  <c r="D919" i="70"/>
  <c r="B905" i="70"/>
  <c r="B453" i="74" s="1"/>
  <c r="A454" i="67" s="1"/>
  <c r="D918" i="70"/>
  <c r="B904" i="70"/>
  <c r="B452" i="74" s="1"/>
  <c r="A453" i="67" s="1"/>
  <c r="D243" i="70"/>
  <c r="B242" i="70"/>
  <c r="B241" i="74" s="1"/>
  <c r="A242" i="67" s="1"/>
  <c r="D153" i="70"/>
  <c r="B152" i="70"/>
  <c r="B151" i="74" s="1"/>
  <c r="A152" i="67" s="1"/>
  <c r="C317" i="74"/>
  <c r="B991" i="70"/>
  <c r="B506" i="74" l="1"/>
  <c r="A507" i="67" s="1"/>
  <c r="B918" i="70"/>
  <c r="B456" i="74" s="1"/>
  <c r="A457" i="67" s="1"/>
  <c r="D932" i="70"/>
  <c r="B919" i="70"/>
  <c r="B457" i="74" s="1"/>
  <c r="A458" i="67" s="1"/>
  <c r="D933" i="70"/>
  <c r="B921" i="70"/>
  <c r="B459" i="74" s="1"/>
  <c r="A460" i="67" s="1"/>
  <c r="D935" i="70"/>
  <c r="B920" i="70"/>
  <c r="B458" i="74" s="1"/>
  <c r="A459" i="67" s="1"/>
  <c r="D934" i="70"/>
  <c r="D244" i="70"/>
  <c r="B243" i="70"/>
  <c r="B242" i="74" s="1"/>
  <c r="A243" i="67" s="1"/>
  <c r="D155" i="70"/>
  <c r="B155" i="70" s="1"/>
  <c r="B154" i="74" s="1"/>
  <c r="A155" i="67" s="1"/>
  <c r="B153" i="70"/>
  <c r="B152" i="74" s="1"/>
  <c r="A153" i="67" s="1"/>
  <c r="C318" i="74"/>
  <c r="D949" i="70" l="1"/>
  <c r="B935" i="70"/>
  <c r="B463" i="74" s="1"/>
  <c r="A464" i="67" s="1"/>
  <c r="D946" i="70"/>
  <c r="B932" i="70"/>
  <c r="B460" i="74" s="1"/>
  <c r="A461" i="67" s="1"/>
  <c r="D947" i="70"/>
  <c r="B933" i="70"/>
  <c r="B461" i="74" s="1"/>
  <c r="A462" i="67" s="1"/>
  <c r="B934" i="70"/>
  <c r="B462" i="74" s="1"/>
  <c r="A463" i="67" s="1"/>
  <c r="D948" i="70"/>
  <c r="D246" i="70"/>
  <c r="B246" i="70" s="1"/>
  <c r="B245" i="74" s="1"/>
  <c r="A246" i="67" s="1"/>
  <c r="B244" i="70"/>
  <c r="B243" i="74" s="1"/>
  <c r="A244" i="67" s="1"/>
  <c r="D156" i="70"/>
  <c r="C319" i="74"/>
  <c r="B947" i="70" l="1"/>
  <c r="B465" i="74" s="1"/>
  <c r="A466" i="67" s="1"/>
  <c r="D966" i="70"/>
  <c r="B966" i="70" s="1"/>
  <c r="B470" i="74" s="1"/>
  <c r="A471" i="67" s="1"/>
  <c r="B949" i="70"/>
  <c r="B467" i="74" s="1"/>
  <c r="A468" i="67" s="1"/>
  <c r="D968" i="70"/>
  <c r="B968" i="70" s="1"/>
  <c r="B472" i="74" s="1"/>
  <c r="A473" i="67" s="1"/>
  <c r="B948" i="70"/>
  <c r="B466" i="74" s="1"/>
  <c r="A467" i="67" s="1"/>
  <c r="D967" i="70"/>
  <c r="B967" i="70" s="1"/>
  <c r="B471" i="74" s="1"/>
  <c r="A472" i="67" s="1"/>
  <c r="B946" i="70"/>
  <c r="B464" i="74" s="1"/>
  <c r="A465" i="67" s="1"/>
  <c r="D965" i="70"/>
  <c r="B965" i="70" s="1"/>
  <c r="B469" i="74" s="1"/>
  <c r="A470" i="67" s="1"/>
  <c r="D247" i="70"/>
  <c r="D158" i="70"/>
  <c r="B158" i="70" s="1"/>
  <c r="B157" i="74" s="1"/>
  <c r="A158" i="67" s="1"/>
  <c r="B156" i="70"/>
  <c r="B155" i="74" s="1"/>
  <c r="A156" i="67" s="1"/>
  <c r="C320" i="74"/>
  <c r="D248" i="70" l="1"/>
  <c r="B247" i="70"/>
  <c r="B246" i="74" s="1"/>
  <c r="A247" i="67" s="1"/>
  <c r="D159" i="70"/>
  <c r="C321" i="74"/>
  <c r="D249" i="70" l="1"/>
  <c r="B248" i="70"/>
  <c r="B247" i="74" s="1"/>
  <c r="A248" i="67" s="1"/>
  <c r="D160" i="70"/>
  <c r="B159" i="70"/>
  <c r="B158" i="74" s="1"/>
  <c r="A159" i="67" s="1"/>
  <c r="C322" i="74"/>
  <c r="D250" i="70" l="1"/>
  <c r="B249" i="70"/>
  <c r="B248" i="74" s="1"/>
  <c r="A249" i="67" s="1"/>
  <c r="D161" i="70"/>
  <c r="B160" i="70"/>
  <c r="B159" i="74" s="1"/>
  <c r="A160" i="67" s="1"/>
  <c r="C323" i="74"/>
  <c r="B250" i="70" l="1"/>
  <c r="B249" i="74" s="1"/>
  <c r="A250" i="67" s="1"/>
  <c r="D252" i="70"/>
  <c r="B252" i="70" s="1"/>
  <c r="B251" i="74" s="1"/>
  <c r="A252" i="67" s="1"/>
  <c r="D162" i="70"/>
  <c r="B161" i="70"/>
  <c r="B160" i="74" s="1"/>
  <c r="A161" i="67" s="1"/>
  <c r="C324" i="74"/>
  <c r="J327" i="70"/>
  <c r="J316" i="70" s="1"/>
  <c r="J291" i="70" s="1"/>
  <c r="H327" i="70"/>
  <c r="H316" i="70" s="1"/>
  <c r="H291" i="70" s="1"/>
  <c r="I327" i="70"/>
  <c r="I316" i="70" s="1"/>
  <c r="I291" i="70" s="1"/>
  <c r="I289" i="70" l="1"/>
  <c r="I287" i="70" s="1"/>
  <c r="M302" i="70"/>
  <c r="H289" i="70"/>
  <c r="H287" i="70" s="1"/>
  <c r="Q302" i="70"/>
  <c r="J289" i="70"/>
  <c r="J287" i="70" s="1"/>
  <c r="D253" i="70"/>
  <c r="D163" i="70"/>
  <c r="B162" i="70"/>
  <c r="B161" i="74" s="1"/>
  <c r="A162" i="67" s="1"/>
  <c r="C325" i="74"/>
  <c r="O302" i="70"/>
  <c r="O297" i="70"/>
  <c r="M297" i="70"/>
  <c r="M298" i="70" l="1"/>
  <c r="O298" i="70"/>
  <c r="Q297" i="70"/>
  <c r="D254" i="70"/>
  <c r="B253" i="70"/>
  <c r="B252" i="74" s="1"/>
  <c r="A253" i="67" s="1"/>
  <c r="D164" i="70"/>
  <c r="B163" i="70"/>
  <c r="B162" i="74" s="1"/>
  <c r="A163" i="67" s="1"/>
  <c r="C326" i="74"/>
  <c r="Q300" i="70"/>
  <c r="M300" i="70"/>
  <c r="M312" i="70" s="1"/>
  <c r="O300" i="70"/>
  <c r="O312" i="70" s="1"/>
  <c r="P302" i="70" s="1"/>
  <c r="Q298" i="70" l="1"/>
  <c r="D255" i="70"/>
  <c r="B254" i="70"/>
  <c r="B253" i="74" s="1"/>
  <c r="A254" i="67" s="1"/>
  <c r="B164" i="70"/>
  <c r="B163" i="74" s="1"/>
  <c r="A164" i="67" s="1"/>
  <c r="D166" i="70"/>
  <c r="B166" i="70" s="1"/>
  <c r="B165" i="74" s="1"/>
  <c r="A166" i="67" s="1"/>
  <c r="C327" i="74"/>
  <c r="N300" i="70"/>
  <c r="N311" i="70"/>
  <c r="N306" i="70"/>
  <c r="N308" i="70"/>
  <c r="N304" i="70"/>
  <c r="N303" i="70"/>
  <c r="N301" i="70"/>
  <c r="N305" i="70"/>
  <c r="N307" i="70"/>
  <c r="N309" i="70"/>
  <c r="P300" i="70"/>
  <c r="P306" i="70"/>
  <c r="P312" i="70"/>
  <c r="P311" i="70"/>
  <c r="P304" i="70"/>
  <c r="P305" i="70"/>
  <c r="P301" i="70"/>
  <c r="P307" i="70"/>
  <c r="P309" i="70"/>
  <c r="P303" i="70"/>
  <c r="P308" i="70"/>
  <c r="N302" i="70"/>
  <c r="Q312" i="70"/>
  <c r="R300" i="70" s="1"/>
  <c r="D256" i="70" l="1"/>
  <c r="B255" i="70"/>
  <c r="B254" i="74" s="1"/>
  <c r="A255" i="67" s="1"/>
  <c r="D167" i="70"/>
  <c r="C328" i="74"/>
  <c r="R304" i="70"/>
  <c r="R303" i="70"/>
  <c r="R312" i="70"/>
  <c r="R307" i="70"/>
  <c r="R309" i="70"/>
  <c r="R311" i="70"/>
  <c r="R305" i="70"/>
  <c r="R301" i="70"/>
  <c r="R308" i="70"/>
  <c r="R306" i="70"/>
  <c r="R302" i="70"/>
  <c r="D258" i="70" l="1"/>
  <c r="B258" i="70" s="1"/>
  <c r="B257" i="74" s="1"/>
  <c r="A258" i="67" s="1"/>
  <c r="B256" i="70"/>
  <c r="B255" i="74" s="1"/>
  <c r="A256" i="67" s="1"/>
  <c r="D168" i="70"/>
  <c r="B167" i="70"/>
  <c r="B166" i="74" s="1"/>
  <c r="A167" i="67" s="1"/>
  <c r="C329" i="74"/>
  <c r="D259" i="70" l="1"/>
  <c r="D169" i="70"/>
  <c r="B168" i="70"/>
  <c r="B167" i="74" s="1"/>
  <c r="A168" i="67" s="1"/>
  <c r="C330" i="74"/>
  <c r="D260" i="70" l="1"/>
  <c r="D262" i="70" s="1"/>
  <c r="B259" i="70"/>
  <c r="B258" i="74" s="1"/>
  <c r="A259" i="67" s="1"/>
  <c r="D170" i="70"/>
  <c r="B169" i="70"/>
  <c r="B168" i="74" s="1"/>
  <c r="A169" i="67" s="1"/>
  <c r="C331" i="74"/>
  <c r="B260" i="70" l="1"/>
  <c r="B259" i="74" s="1"/>
  <c r="A260" i="67" s="1"/>
  <c r="D171" i="70"/>
  <c r="B170" i="70"/>
  <c r="B169" i="74" s="1"/>
  <c r="A170" i="67" s="1"/>
  <c r="C332" i="74"/>
  <c r="B261" i="70" l="1"/>
  <c r="D173" i="70"/>
  <c r="B173" i="70" s="1"/>
  <c r="B172" i="74" s="1"/>
  <c r="A173" i="67" s="1"/>
  <c r="B171" i="70"/>
  <c r="B170" i="74" s="1"/>
  <c r="A171" i="67" s="1"/>
  <c r="C333" i="74"/>
  <c r="D263" i="70" l="1"/>
  <c r="B262" i="70"/>
  <c r="B261" i="74" s="1"/>
  <c r="A262" i="67" s="1"/>
  <c r="D174" i="70"/>
  <c r="C334" i="74"/>
  <c r="D264" i="70" l="1"/>
  <c r="B263" i="70"/>
  <c r="B262" i="74" s="1"/>
  <c r="A263" i="67" s="1"/>
  <c r="D175" i="70"/>
  <c r="B174" i="70"/>
  <c r="B173" i="74" s="1"/>
  <c r="A174" i="67" s="1"/>
  <c r="C335" i="74"/>
  <c r="D265" i="70" l="1"/>
  <c r="B264" i="70"/>
  <c r="B263" i="74" s="1"/>
  <c r="A264" i="67" s="1"/>
  <c r="D176" i="70"/>
  <c r="B175" i="70"/>
  <c r="B174" i="74" s="1"/>
  <c r="A175" i="67" s="1"/>
  <c r="C336" i="74"/>
  <c r="B265" i="70" l="1"/>
  <c r="B264" i="74" s="1"/>
  <c r="A265" i="67" s="1"/>
  <c r="D267" i="70"/>
  <c r="D177" i="70"/>
  <c r="B176" i="70"/>
  <c r="B175" i="74" s="1"/>
  <c r="A176" i="67" s="1"/>
  <c r="C337" i="74"/>
  <c r="D268" i="70" l="1"/>
  <c r="B267" i="70"/>
  <c r="B266" i="74" s="1"/>
  <c r="A267" i="67" s="1"/>
  <c r="D178" i="70"/>
  <c r="B177" i="70"/>
  <c r="B176" i="74" s="1"/>
  <c r="A177" i="67" s="1"/>
  <c r="C338" i="74"/>
  <c r="C1004" i="70"/>
  <c r="A1004" i="70" s="1"/>
  <c r="B1004" i="70" l="1"/>
  <c r="B519" i="74" s="1"/>
  <c r="A520" i="67" s="1"/>
  <c r="A519" i="74"/>
  <c r="D269" i="70"/>
  <c r="B268" i="70"/>
  <c r="B267" i="74" s="1"/>
  <c r="A268" i="67" s="1"/>
  <c r="B178" i="70"/>
  <c r="B177" i="74" s="1"/>
  <c r="A178" i="67" s="1"/>
  <c r="D180" i="70"/>
  <c r="B180" i="70" s="1"/>
  <c r="B179" i="74" s="1"/>
  <c r="A180" i="67" s="1"/>
  <c r="C339" i="74"/>
  <c r="C1005" i="70"/>
  <c r="A1005" i="70" s="1"/>
  <c r="B1005" i="70" l="1"/>
  <c r="B520" i="74" s="1"/>
  <c r="A521" i="67" s="1"/>
  <c r="A520" i="74"/>
  <c r="B269" i="70"/>
  <c r="B268" i="74" s="1"/>
  <c r="A269" i="67" s="1"/>
  <c r="D271" i="70"/>
  <c r="D181" i="70"/>
  <c r="C340" i="74"/>
  <c r="C1006" i="70"/>
  <c r="A1006" i="70" s="1"/>
  <c r="B1006" i="70" l="1"/>
  <c r="B521" i="74" s="1"/>
  <c r="A522" i="67" s="1"/>
  <c r="A521" i="74"/>
  <c r="D272" i="70"/>
  <c r="B271" i="70"/>
  <c r="B270" i="74" s="1"/>
  <c r="A271" i="67" s="1"/>
  <c r="D182" i="70"/>
  <c r="B181" i="70"/>
  <c r="B180" i="74" s="1"/>
  <c r="A181" i="67" s="1"/>
  <c r="C341" i="74"/>
  <c r="C1007" i="70"/>
  <c r="A1007" i="70" s="1"/>
  <c r="B1007" i="70" l="1"/>
  <c r="B522" i="74" s="1"/>
  <c r="A523" i="67" s="1"/>
  <c r="A522" i="74"/>
  <c r="D273" i="70"/>
  <c r="B272" i="70"/>
  <c r="B271" i="74" s="1"/>
  <c r="A272" i="67" s="1"/>
  <c r="D184" i="70"/>
  <c r="B184" i="70" s="1"/>
  <c r="B183" i="74" s="1"/>
  <c r="A184" i="67" s="1"/>
  <c r="B182" i="70"/>
  <c r="B181" i="74" s="1"/>
  <c r="A182" i="67" s="1"/>
  <c r="C342" i="74"/>
  <c r="C1008" i="70"/>
  <c r="A1008" i="70" s="1"/>
  <c r="B1008" i="70" l="1"/>
  <c r="B523" i="74" s="1"/>
  <c r="A524" i="67" s="1"/>
  <c r="A523" i="74"/>
  <c r="D274" i="70"/>
  <c r="B273" i="70"/>
  <c r="B272" i="74" s="1"/>
  <c r="A273" i="67" s="1"/>
  <c r="D185" i="70"/>
  <c r="C343" i="74"/>
  <c r="C1009" i="70"/>
  <c r="A1009" i="70" s="1"/>
  <c r="B1009" i="70" l="1"/>
  <c r="B524" i="74" s="1"/>
  <c r="A525" i="67" s="1"/>
  <c r="A524" i="74"/>
  <c r="D275" i="70"/>
  <c r="B274" i="70"/>
  <c r="B273" i="74" s="1"/>
  <c r="A274" i="67" s="1"/>
  <c r="D186" i="70"/>
  <c r="B185" i="70"/>
  <c r="B184" i="74" s="1"/>
  <c r="A185" i="67" s="1"/>
  <c r="C344" i="74"/>
  <c r="C1010" i="70"/>
  <c r="A1010" i="70" s="1"/>
  <c r="B1010" i="70" l="1"/>
  <c r="B525" i="74" s="1"/>
  <c r="A526" i="67" s="1"/>
  <c r="A525" i="74"/>
  <c r="D276" i="70"/>
  <c r="B275" i="70"/>
  <c r="B274" i="74" s="1"/>
  <c r="A275" i="67" s="1"/>
  <c r="D187" i="70"/>
  <c r="B186" i="70"/>
  <c r="B185" i="74" s="1"/>
  <c r="A186" i="67" s="1"/>
  <c r="C345" i="74"/>
  <c r="C1011" i="70"/>
  <c r="A1011" i="70" s="1"/>
  <c r="B1011" i="70" l="1"/>
  <c r="B526" i="74" s="1"/>
  <c r="A527" i="67" s="1"/>
  <c r="A526" i="74"/>
  <c r="D277" i="70"/>
  <c r="B276" i="70"/>
  <c r="B275" i="74" s="1"/>
  <c r="A276" i="67" s="1"/>
  <c r="D189" i="70"/>
  <c r="B189" i="70" s="1"/>
  <c r="B188" i="74" s="1"/>
  <c r="A189" i="67" s="1"/>
  <c r="B187" i="70"/>
  <c r="B186" i="74" s="1"/>
  <c r="A187" i="67" s="1"/>
  <c r="C346" i="74"/>
  <c r="C1012" i="70"/>
  <c r="A1012" i="70" s="1"/>
  <c r="B1012" i="70" l="1"/>
  <c r="B527" i="74" s="1"/>
  <c r="A528" i="67" s="1"/>
  <c r="A527" i="74"/>
  <c r="D278" i="70"/>
  <c r="B277" i="70"/>
  <c r="B276" i="74" s="1"/>
  <c r="A277" i="67" s="1"/>
  <c r="D190" i="70"/>
  <c r="C347" i="74"/>
  <c r="C1013" i="70"/>
  <c r="A1013" i="70" s="1"/>
  <c r="B1013" i="70" l="1"/>
  <c r="B528" i="74" s="1"/>
  <c r="A529" i="67" s="1"/>
  <c r="A528" i="74"/>
  <c r="D279" i="70"/>
  <c r="B278" i="70"/>
  <c r="B277" i="74" s="1"/>
  <c r="A278" i="67" s="1"/>
  <c r="D191" i="70"/>
  <c r="B190" i="70"/>
  <c r="B189" i="74" s="1"/>
  <c r="A190" i="67" s="1"/>
  <c r="C348" i="74"/>
  <c r="C1014" i="70"/>
  <c r="A1014" i="70" s="1"/>
  <c r="B1014" i="70" l="1"/>
  <c r="B529" i="74" s="1"/>
  <c r="A530" i="67" s="1"/>
  <c r="A529" i="74"/>
  <c r="D280" i="70"/>
  <c r="B279" i="70"/>
  <c r="B278" i="74" s="1"/>
  <c r="A279" i="67" s="1"/>
  <c r="B191" i="70"/>
  <c r="B190" i="74" s="1"/>
  <c r="A191" i="67" s="1"/>
  <c r="D193" i="70"/>
  <c r="B193" i="70" s="1"/>
  <c r="B192" i="74" s="1"/>
  <c r="A193" i="67" s="1"/>
  <c r="C349" i="74"/>
  <c r="C1015" i="70"/>
  <c r="A1015" i="70" s="1"/>
  <c r="B1015" i="70" l="1"/>
  <c r="B530" i="74" s="1"/>
  <c r="A531" i="67" s="1"/>
  <c r="A530" i="74"/>
  <c r="D281" i="70"/>
  <c r="B280" i="70"/>
  <c r="B279" i="74" s="1"/>
  <c r="A280" i="67" s="1"/>
  <c r="D194" i="70"/>
  <c r="C350" i="74"/>
  <c r="C1016" i="70"/>
  <c r="A1016" i="70" s="1"/>
  <c r="B1016" i="70" l="1"/>
  <c r="B531" i="74" s="1"/>
  <c r="A532" i="67" s="1"/>
  <c r="A531" i="74"/>
  <c r="D282" i="70"/>
  <c r="B281" i="70"/>
  <c r="B280" i="74" s="1"/>
  <c r="A281" i="67" s="1"/>
  <c r="D195" i="70"/>
  <c r="B194" i="70"/>
  <c r="B193" i="74" s="1"/>
  <c r="A194" i="67" s="1"/>
  <c r="C352" i="74"/>
  <c r="C1017" i="70"/>
  <c r="A1017" i="70" s="1"/>
  <c r="B1017" i="70" l="1"/>
  <c r="B532" i="74" s="1"/>
  <c r="A533" i="67" s="1"/>
  <c r="A532" i="74"/>
  <c r="B282" i="70"/>
  <c r="B281" i="74" s="1"/>
  <c r="A282" i="67" s="1"/>
  <c r="D284" i="70"/>
  <c r="D196" i="70"/>
  <c r="B195" i="70"/>
  <c r="B194" i="74" s="1"/>
  <c r="A195" i="67" s="1"/>
  <c r="C353" i="74"/>
  <c r="C1018" i="70"/>
  <c r="A1018" i="70" s="1"/>
  <c r="B1018" i="70" l="1"/>
  <c r="B533" i="74" s="1"/>
  <c r="A534" i="67" s="1"/>
  <c r="A533" i="74"/>
  <c r="D285" i="70"/>
  <c r="B284" i="70"/>
  <c r="B283" i="74" s="1"/>
  <c r="A284" i="67" s="1"/>
  <c r="D197" i="70"/>
  <c r="B196" i="70"/>
  <c r="B195" i="74" s="1"/>
  <c r="A196" i="67" s="1"/>
  <c r="C354" i="74"/>
  <c r="C1019" i="70"/>
  <c r="A1019" i="70" s="1"/>
  <c r="B1019" i="70" l="1"/>
  <c r="B534" i="74" s="1"/>
  <c r="A535" i="67" s="1"/>
  <c r="A534" i="74"/>
  <c r="D286" i="70"/>
  <c r="B286" i="70" s="1"/>
  <c r="B285" i="74" s="1"/>
  <c r="A286" i="67" s="1"/>
  <c r="B285" i="70"/>
  <c r="B284" i="74" s="1"/>
  <c r="A285" i="67" s="1"/>
  <c r="D198" i="70"/>
  <c r="D199" i="70" s="1"/>
  <c r="D200" i="70" s="1"/>
  <c r="D201" i="70" s="1"/>
  <c r="D202" i="70" s="1"/>
  <c r="D203" i="70" s="1"/>
  <c r="B197" i="70"/>
  <c r="B196" i="74" s="1"/>
  <c r="A197" i="67" s="1"/>
  <c r="C355" i="74"/>
  <c r="C1020" i="70"/>
  <c r="A1020" i="70" s="1"/>
  <c r="B1020" i="70" l="1"/>
  <c r="B535" i="74" s="1"/>
  <c r="A536" i="67" s="1"/>
  <c r="A535" i="74"/>
  <c r="B198" i="70"/>
  <c r="B197" i="74" s="1"/>
  <c r="A198" i="67" s="1"/>
  <c r="C357" i="74"/>
  <c r="C1021" i="70"/>
  <c r="A1021" i="70" s="1"/>
  <c r="B1021" i="70" l="1"/>
  <c r="B536" i="74" s="1"/>
  <c r="A537" i="67" s="1"/>
  <c r="A536" i="74"/>
  <c r="B199" i="70"/>
  <c r="B198" i="74" s="1"/>
  <c r="A199" i="67" s="1"/>
  <c r="C358" i="74"/>
  <c r="C1023" i="70"/>
  <c r="A1023" i="70" s="1"/>
  <c r="B1023" i="70" l="1"/>
  <c r="B538" i="74" s="1"/>
  <c r="A539" i="67" s="1"/>
  <c r="A538" i="74"/>
  <c r="B200" i="70"/>
  <c r="B199" i="74" s="1"/>
  <c r="A200" i="67" s="1"/>
  <c r="C359" i="74"/>
  <c r="C1024" i="70"/>
  <c r="A1024" i="70" s="1"/>
  <c r="B1024" i="70" l="1"/>
  <c r="B539" i="74" s="1"/>
  <c r="A540" i="67" s="1"/>
  <c r="A539" i="74"/>
  <c r="B201" i="70"/>
  <c r="B200" i="74" s="1"/>
  <c r="A201" i="67" s="1"/>
  <c r="C360" i="74"/>
  <c r="C1026" i="70"/>
  <c r="A1026" i="70" s="1"/>
  <c r="B1026" i="70" l="1"/>
  <c r="B541" i="74" s="1"/>
  <c r="A542" i="67" s="1"/>
  <c r="A541" i="74"/>
  <c r="B202" i="70"/>
  <c r="B201" i="74" s="1"/>
  <c r="A202" i="67" s="1"/>
  <c r="C361" i="74"/>
  <c r="C1027" i="70"/>
  <c r="A1027" i="70" s="1"/>
  <c r="B1027" i="70" l="1"/>
  <c r="B542" i="74" s="1"/>
  <c r="A543" i="67" s="1"/>
  <c r="A542" i="74"/>
  <c r="B203" i="70"/>
  <c r="B202" i="74" s="1"/>
  <c r="A203" i="67" s="1"/>
  <c r="D205" i="70"/>
  <c r="B205" i="70" s="1"/>
  <c r="B204" i="74" s="1"/>
  <c r="A205" i="67" s="1"/>
  <c r="C362" i="74"/>
  <c r="C1029" i="70"/>
  <c r="A1029" i="70" s="1"/>
  <c r="B1029" i="70" l="1"/>
  <c r="B544" i="74" s="1"/>
  <c r="A545" i="67" s="1"/>
  <c r="A544" i="74"/>
  <c r="D206" i="70"/>
  <c r="C363" i="74"/>
  <c r="C1030" i="70"/>
  <c r="A1030" i="70" s="1"/>
  <c r="B1030" i="70" l="1"/>
  <c r="B545" i="74" s="1"/>
  <c r="A546" i="67" s="1"/>
  <c r="A545" i="74"/>
  <c r="D207" i="70"/>
  <c r="D209" i="70" s="1"/>
  <c r="B206" i="70"/>
  <c r="B205" i="74" s="1"/>
  <c r="A206" i="67" s="1"/>
  <c r="C364" i="74"/>
  <c r="C1031" i="70"/>
  <c r="B209" i="70" l="1"/>
  <c r="B208" i="74" s="1"/>
  <c r="A209" i="67" s="1"/>
  <c r="D210" i="70"/>
  <c r="C1076" i="70"/>
  <c r="A1076" i="70" s="1"/>
  <c r="A1031" i="70"/>
  <c r="B207" i="70"/>
  <c r="B206" i="74" s="1"/>
  <c r="A207" i="67" s="1"/>
  <c r="C365" i="74"/>
  <c r="C1032" i="70"/>
  <c r="D211" i="70" l="1"/>
  <c r="B210" i="70"/>
  <c r="B1031" i="70"/>
  <c r="B546" i="74" s="1"/>
  <c r="A547" i="67" s="1"/>
  <c r="A546" i="74"/>
  <c r="A591" i="74"/>
  <c r="C1075" i="70"/>
  <c r="A1032" i="70"/>
  <c r="C366" i="74"/>
  <c r="C1033" i="70"/>
  <c r="A1033" i="70" s="1"/>
  <c r="B1076" i="70"/>
  <c r="B591" i="74" l="1"/>
  <c r="A644" i="67" s="1"/>
  <c r="B211" i="70"/>
  <c r="D212" i="70"/>
  <c r="B1032" i="70"/>
  <c r="B547" i="74" s="1"/>
  <c r="A548" i="67" s="1"/>
  <c r="A547" i="74"/>
  <c r="B1033" i="70"/>
  <c r="B548" i="74" s="1"/>
  <c r="A549" i="67" s="1"/>
  <c r="A548" i="74"/>
  <c r="B209" i="74"/>
  <c r="A210" i="67" s="1"/>
  <c r="C367" i="74"/>
  <c r="C1034" i="70"/>
  <c r="A1034" i="70" s="1"/>
  <c r="B212" i="70" l="1"/>
  <c r="D213" i="70"/>
  <c r="B1034" i="70"/>
  <c r="B549" i="74" s="1"/>
  <c r="A550" i="67" s="1"/>
  <c r="A549" i="74"/>
  <c r="B210" i="74"/>
  <c r="A211" i="67" s="1"/>
  <c r="C368" i="74"/>
  <c r="C1035" i="70"/>
  <c r="A1035" i="70" s="1"/>
  <c r="B213" i="70" l="1"/>
  <c r="D214" i="70"/>
  <c r="B1035" i="70"/>
  <c r="B550" i="74" s="1"/>
  <c r="A551" i="67" s="1"/>
  <c r="A550" i="74"/>
  <c r="B211" i="74"/>
  <c r="A212" i="67" s="1"/>
  <c r="C369" i="74"/>
  <c r="C1036" i="70"/>
  <c r="A1036" i="70" s="1"/>
  <c r="B214" i="70" l="1"/>
  <c r="B213" i="74" s="1"/>
  <c r="A214" i="67" s="1"/>
  <c r="B1036" i="70"/>
  <c r="B551" i="74" s="1"/>
  <c r="A552" i="67" s="1"/>
  <c r="A551" i="74"/>
  <c r="B212" i="74"/>
  <c r="A213" i="67" s="1"/>
  <c r="C370" i="74"/>
  <c r="C1037" i="70"/>
  <c r="A1037" i="70" s="1"/>
  <c r="B1037" i="70" l="1"/>
  <c r="B552" i="74" s="1"/>
  <c r="A553" i="67" s="1"/>
  <c r="A552" i="74"/>
  <c r="C371" i="74"/>
  <c r="C1039" i="70"/>
  <c r="A1039" i="70" s="1"/>
  <c r="B1039" i="70" l="1"/>
  <c r="B554" i="74" s="1"/>
  <c r="A555" i="67" s="1"/>
  <c r="A554" i="74"/>
  <c r="C372" i="74"/>
  <c r="C1040" i="70"/>
  <c r="A1040" i="70" l="1"/>
  <c r="C1042" i="70"/>
  <c r="C374" i="74"/>
  <c r="A1042" i="70"/>
  <c r="A557" i="74" l="1"/>
  <c r="B1040" i="70"/>
  <c r="B555" i="74" s="1"/>
  <c r="A556" i="67" s="1"/>
  <c r="A555" i="74"/>
  <c r="C375" i="74"/>
  <c r="B1042" i="70"/>
  <c r="B557" i="74" l="1"/>
  <c r="A558" i="67" s="1"/>
  <c r="C376" i="74"/>
  <c r="C377" i="74" l="1"/>
  <c r="C378" i="74" l="1"/>
  <c r="C379" i="74" l="1"/>
  <c r="C380" i="74" l="1"/>
  <c r="C381" i="74" l="1"/>
  <c r="C382" i="74" l="1"/>
  <c r="C383" i="74" l="1"/>
  <c r="C1043" i="70"/>
  <c r="A1043" i="70" s="1"/>
  <c r="A558" i="74" l="1"/>
  <c r="C384" i="74"/>
  <c r="C1044" i="70"/>
  <c r="A1044" i="70" s="1"/>
  <c r="B1043" i="70"/>
  <c r="B558" i="74" l="1"/>
  <c r="A559" i="67" s="1"/>
  <c r="A559" i="74"/>
  <c r="C385" i="74"/>
  <c r="C1045" i="70"/>
  <c r="A1045" i="70" s="1"/>
  <c r="B1044" i="70"/>
  <c r="B559" i="74" l="1"/>
  <c r="A560" i="67" s="1"/>
  <c r="A560" i="74"/>
  <c r="C386" i="74"/>
  <c r="C1046" i="70"/>
  <c r="A1046" i="70" s="1"/>
  <c r="B1045" i="70"/>
  <c r="B560" i="74" l="1"/>
  <c r="A561" i="67" s="1"/>
  <c r="A561" i="74"/>
  <c r="C387" i="74"/>
  <c r="C1047" i="70"/>
  <c r="A1047" i="70" s="1"/>
  <c r="B1046" i="70"/>
  <c r="B561" i="74" l="1"/>
  <c r="A562" i="67" s="1"/>
  <c r="A562" i="74"/>
  <c r="C388" i="74"/>
  <c r="C1049" i="70"/>
  <c r="B1047" i="70"/>
  <c r="B562" i="74" l="1"/>
  <c r="A563" i="67" s="1"/>
  <c r="C1050" i="70"/>
  <c r="C389" i="74"/>
  <c r="A1049" i="70"/>
  <c r="A564" i="74" l="1"/>
  <c r="C1051" i="70"/>
  <c r="C390" i="74"/>
  <c r="B1049" i="70"/>
  <c r="A1050" i="70"/>
  <c r="B564" i="74" l="1"/>
  <c r="A565" i="67" s="1"/>
  <c r="A565" i="74"/>
  <c r="C1052" i="70"/>
  <c r="C391" i="74"/>
  <c r="A1055" i="70"/>
  <c r="B1050" i="70"/>
  <c r="A1051" i="70"/>
  <c r="B565" i="74" l="1"/>
  <c r="A566" i="67" s="1"/>
  <c r="B1055" i="70"/>
  <c r="B570" i="74" s="1"/>
  <c r="A571" i="67" s="1"/>
  <c r="A570" i="74"/>
  <c r="A566" i="74"/>
  <c r="C1057" i="70"/>
  <c r="C392" i="74"/>
  <c r="A1052" i="70"/>
  <c r="B1051" i="70"/>
  <c r="B566" i="74" l="1"/>
  <c r="A567" i="67" s="1"/>
  <c r="A567" i="74"/>
  <c r="C1058" i="70"/>
  <c r="C393" i="74"/>
  <c r="B1052" i="70"/>
  <c r="A1057" i="70"/>
  <c r="B567" i="74" l="1"/>
  <c r="A568" i="67" s="1"/>
  <c r="A572" i="74"/>
  <c r="C1059" i="70"/>
  <c r="C394" i="74"/>
  <c r="B1057" i="70"/>
  <c r="A1058" i="70"/>
  <c r="B572" i="74" l="1"/>
  <c r="A573" i="67" s="1"/>
  <c r="A573" i="74"/>
  <c r="C1060" i="70"/>
  <c r="C395" i="74"/>
  <c r="A1059" i="70"/>
  <c r="B1058" i="70"/>
  <c r="B573" i="74" l="1"/>
  <c r="A574" i="67" s="1"/>
  <c r="A574" i="74"/>
  <c r="C1061" i="70"/>
  <c r="C396" i="74"/>
  <c r="B1059" i="70"/>
  <c r="A1060" i="70"/>
  <c r="B574" i="74" l="1"/>
  <c r="A575" i="67" s="1"/>
  <c r="A575" i="74"/>
  <c r="C1062" i="70"/>
  <c r="C397" i="74"/>
  <c r="B1060" i="70"/>
  <c r="A1061" i="70"/>
  <c r="B575" i="74" l="1"/>
  <c r="A576" i="67" s="1"/>
  <c r="A576" i="74"/>
  <c r="C1066" i="70"/>
  <c r="C398" i="74"/>
  <c r="B1061" i="70"/>
  <c r="A1062" i="70"/>
  <c r="A1066" i="70"/>
  <c r="B576" i="74" l="1"/>
  <c r="A577" i="67" s="1"/>
  <c r="A581" i="74"/>
  <c r="A577" i="74"/>
  <c r="C1067" i="70"/>
  <c r="C1068" i="70" s="1"/>
  <c r="C399" i="74"/>
  <c r="B1066" i="70"/>
  <c r="B1062" i="70"/>
  <c r="B577" i="74" l="1"/>
  <c r="A578" i="67" s="1"/>
  <c r="B581" i="74"/>
  <c r="A582" i="67" s="1"/>
  <c r="C1069" i="70"/>
  <c r="C400" i="74"/>
  <c r="A1067" i="70"/>
  <c r="A1068" i="70"/>
  <c r="A582" i="74" l="1"/>
  <c r="A583" i="74"/>
  <c r="C1073" i="70"/>
  <c r="C1086" i="70" s="1"/>
  <c r="A1086" i="70" s="1"/>
  <c r="C401" i="74"/>
  <c r="A1072" i="70"/>
  <c r="B1068" i="70"/>
  <c r="B1067" i="70"/>
  <c r="A1069" i="70"/>
  <c r="B583" i="74" l="1"/>
  <c r="A610" i="67" s="1"/>
  <c r="B582" i="74"/>
  <c r="A596" i="67" s="1"/>
  <c r="A587" i="74"/>
  <c r="A584" i="74"/>
  <c r="A601" i="74"/>
  <c r="C402" i="74"/>
  <c r="B1072" i="70"/>
  <c r="B1086" i="70"/>
  <c r="A1073" i="70"/>
  <c r="B1069" i="70"/>
  <c r="B587" i="74" l="1"/>
  <c r="A640" i="67" s="1"/>
  <c r="B601" i="74"/>
  <c r="A654" i="67" s="1"/>
  <c r="B584" i="74"/>
  <c r="A624" i="67" s="1"/>
  <c r="A588" i="74"/>
  <c r="C403" i="74"/>
  <c r="B1073" i="70"/>
  <c r="B1074" i="70"/>
  <c r="B589" i="74" l="1"/>
  <c r="A642" i="67" s="1"/>
  <c r="B588" i="74"/>
  <c r="A641" i="67" s="1"/>
  <c r="C404" i="74"/>
  <c r="A1075" i="70"/>
  <c r="A590" i="74" l="1"/>
  <c r="C406" i="74"/>
  <c r="B1075" i="70"/>
  <c r="B590" i="74" l="1"/>
  <c r="A643" i="67" s="1"/>
  <c r="C407" i="74"/>
  <c r="A1079" i="70"/>
  <c r="A594" i="74" l="1"/>
  <c r="C408" i="74"/>
  <c r="B1079" i="70"/>
  <c r="A1080" i="70"/>
  <c r="B594" i="74" l="1"/>
  <c r="A647" i="67" s="1"/>
  <c r="A595" i="74"/>
  <c r="C409" i="74"/>
  <c r="A1081" i="70"/>
  <c r="B1080" i="70"/>
  <c r="B595" i="74" l="1"/>
  <c r="A648" i="67" s="1"/>
  <c r="A596" i="74"/>
  <c r="C410" i="74"/>
  <c r="B1081" i="70"/>
  <c r="B596" i="74" l="1"/>
  <c r="A649" i="67" s="1"/>
  <c r="C411" i="74"/>
  <c r="C412" i="74" l="1"/>
  <c r="C413" i="74" l="1"/>
  <c r="C1087" i="70"/>
  <c r="A1087" i="70" s="1"/>
  <c r="A602" i="74" l="1"/>
  <c r="C414" i="74"/>
  <c r="C1088" i="70"/>
  <c r="A1088" i="70" s="1"/>
  <c r="B1087" i="70"/>
  <c r="B602" i="74" l="1"/>
  <c r="A655" i="67" s="1"/>
  <c r="A603" i="74"/>
  <c r="C415" i="74"/>
  <c r="C1089" i="70"/>
  <c r="A1089" i="70" s="1"/>
  <c r="B1088" i="70"/>
  <c r="B603" i="74" l="1"/>
  <c r="A656" i="67" s="1"/>
  <c r="A604" i="74"/>
  <c r="C416" i="74"/>
  <c r="C1090" i="70"/>
  <c r="A1090" i="70" s="1"/>
  <c r="B1089" i="70"/>
  <c r="B604" i="74" l="1"/>
  <c r="A657" i="67" s="1"/>
  <c r="A605" i="74"/>
  <c r="C417" i="74"/>
  <c r="B1090" i="70"/>
  <c r="B605" i="74" l="1"/>
  <c r="A658" i="67" s="1"/>
  <c r="C418" i="74"/>
  <c r="C419" i="74" l="1"/>
  <c r="C420" i="74" l="1"/>
  <c r="A1093" i="70"/>
  <c r="B1093" i="70" l="1"/>
  <c r="B608" i="74" s="1"/>
  <c r="A661" i="67" s="1"/>
  <c r="A608" i="74"/>
  <c r="C421" i="74"/>
  <c r="A1094" i="70"/>
  <c r="B1094" i="70" l="1"/>
  <c r="B609" i="74" s="1"/>
  <c r="A662" i="67" s="1"/>
  <c r="A609" i="74"/>
  <c r="C423" i="74"/>
  <c r="C424" i="74" l="1"/>
  <c r="C425" i="74" l="1"/>
  <c r="C426" i="74" l="1"/>
  <c r="C428" i="74" l="1"/>
  <c r="C429" i="74" l="1"/>
  <c r="C430" i="74" l="1"/>
  <c r="C431" i="74" l="1"/>
  <c r="C432" i="74" l="1"/>
  <c r="C433" i="74" l="1"/>
  <c r="C434" i="74" l="1"/>
  <c r="C435" i="74" l="1"/>
  <c r="C436" i="74" l="1"/>
  <c r="C437" i="74" l="1"/>
  <c r="C438" i="74" l="1"/>
  <c r="C439" i="74" l="1"/>
  <c r="C441" i="74" s="1"/>
  <c r="C442" i="74" l="1"/>
  <c r="C443" i="74" l="1"/>
  <c r="C444" i="74" l="1"/>
  <c r="C445" i="74" l="1"/>
  <c r="C446" i="74" l="1"/>
  <c r="C447" i="74" l="1"/>
  <c r="C448" i="74" l="1"/>
  <c r="C449" i="74" l="1"/>
  <c r="C450" i="74" l="1"/>
  <c r="C452" i="74" l="1"/>
  <c r="C453" i="74" l="1"/>
  <c r="C454" i="74" l="1"/>
  <c r="C455" i="74" l="1"/>
  <c r="C456" i="74" l="1"/>
  <c r="C457" i="74" l="1"/>
  <c r="C458" i="74" l="1"/>
  <c r="C459" i="74" l="1"/>
  <c r="C460" i="74" l="1"/>
  <c r="C461" i="74" l="1"/>
  <c r="C462" i="74" l="1"/>
  <c r="C463" i="74" l="1"/>
  <c r="C464" i="74" l="1"/>
  <c r="C465" i="74" l="1"/>
  <c r="C466" i="74" l="1"/>
  <c r="C467" i="74" l="1"/>
  <c r="C469" i="74" l="1"/>
  <c r="C470" i="74" l="1"/>
  <c r="C471" i="74" l="1"/>
  <c r="C472" i="74" l="1"/>
  <c r="C475" i="74" l="1"/>
  <c r="C476" i="74" l="1"/>
  <c r="C477" i="74" l="1"/>
  <c r="C478" i="74" l="1"/>
  <c r="C479" i="74" l="1"/>
  <c r="C480" i="74" l="1"/>
  <c r="C481" i="74" l="1"/>
  <c r="C482" i="74" l="1"/>
  <c r="C483" i="74" l="1"/>
  <c r="C484" i="74" l="1"/>
  <c r="C485" i="74" l="1"/>
  <c r="C486" i="74" l="1"/>
  <c r="C487" i="74" l="1"/>
  <c r="C488" i="74" s="1"/>
  <c r="C489" i="74" s="1"/>
  <c r="C490" i="74" s="1"/>
  <c r="C491" i="74" s="1"/>
  <c r="C492" i="74" s="1"/>
</calcChain>
</file>

<file path=xl/sharedStrings.xml><?xml version="1.0" encoding="utf-8"?>
<sst xmlns="http://schemas.openxmlformats.org/spreadsheetml/2006/main" count="5801" uniqueCount="1025">
  <si>
    <t>Ghi chú</t>
  </si>
  <si>
    <t>I</t>
  </si>
  <si>
    <t>I.1</t>
  </si>
  <si>
    <t>I.2</t>
  </si>
  <si>
    <t>I.3</t>
  </si>
  <si>
    <t>Hiệu trưởng</t>
  </si>
  <si>
    <t>Phó Hiệu trưởng</t>
  </si>
  <si>
    <t>Chánh Văn phòng Chương trình tiên tiến</t>
  </si>
  <si>
    <t>Phó Chánh Văn phòng Chương trình tiên tiến</t>
  </si>
  <si>
    <t>Khoa Công nghệ thông tin</t>
  </si>
  <si>
    <t>Khoa Cơ điện</t>
  </si>
  <si>
    <t>Khoa Dầu khí và Năng lượng</t>
  </si>
  <si>
    <t>Khoa Giáo dục quốc phòng</t>
  </si>
  <si>
    <t>Khoa Khoa học cơ bản</t>
  </si>
  <si>
    <t>Khoa Khoa học và Kỹ thuật Địa chất</t>
  </si>
  <si>
    <t>Khoa Lý luận chính trị</t>
  </si>
  <si>
    <t>Khoa Mỏ</t>
  </si>
  <si>
    <t>Khoa Môi trường</t>
  </si>
  <si>
    <t>Khoa Xây dựng</t>
  </si>
  <si>
    <t>Khoa Trắc địa - Bản đồ và Quản lý đất đai</t>
  </si>
  <si>
    <t>II</t>
  </si>
  <si>
    <t>II.1</t>
  </si>
  <si>
    <t>II.1.1</t>
  </si>
  <si>
    <t>II.1.2</t>
  </si>
  <si>
    <t>II.1.3</t>
  </si>
  <si>
    <t>II.2</t>
  </si>
  <si>
    <t>II.2.1</t>
  </si>
  <si>
    <t>II.2.2</t>
  </si>
  <si>
    <t>II.2.3</t>
  </si>
  <si>
    <t>II.2.4</t>
  </si>
  <si>
    <t>II.2.5</t>
  </si>
  <si>
    <t>II.3</t>
  </si>
  <si>
    <t>II.3.1</t>
  </si>
  <si>
    <t>II.3.2</t>
  </si>
  <si>
    <t>II.3.3</t>
  </si>
  <si>
    <t>II.3.4</t>
  </si>
  <si>
    <t>II.3.5</t>
  </si>
  <si>
    <t>II.4</t>
  </si>
  <si>
    <t>II.4.1</t>
  </si>
  <si>
    <t>II.4.2</t>
  </si>
  <si>
    <t>II.5</t>
  </si>
  <si>
    <t>a</t>
  </si>
  <si>
    <t>b</t>
  </si>
  <si>
    <t>II.6</t>
  </si>
  <si>
    <t>II.6.1</t>
  </si>
  <si>
    <t>Trợ giảng</t>
  </si>
  <si>
    <t>II.6.2</t>
  </si>
  <si>
    <t>Giảng viên</t>
  </si>
  <si>
    <t>II.6.3</t>
  </si>
  <si>
    <t>Nghiên cứu viên</t>
  </si>
  <si>
    <t>II.6.4</t>
  </si>
  <si>
    <t>II.6.5</t>
  </si>
  <si>
    <t>II.6.6</t>
  </si>
  <si>
    <t>II.7</t>
  </si>
  <si>
    <t>Khoa Kinh tế - Quản trị kinh doanh</t>
  </si>
  <si>
    <t>II.7.1</t>
  </si>
  <si>
    <t>II.7.2</t>
  </si>
  <si>
    <t>II.7.3</t>
  </si>
  <si>
    <t>II.7.4</t>
  </si>
  <si>
    <t>II.8</t>
  </si>
  <si>
    <t>II.9</t>
  </si>
  <si>
    <t>II.9.1</t>
  </si>
  <si>
    <t>II.9.2</t>
  </si>
  <si>
    <t>II.9.3</t>
  </si>
  <si>
    <t>II.10</t>
  </si>
  <si>
    <t>II.10.1</t>
  </si>
  <si>
    <t>II.10.2</t>
  </si>
  <si>
    <t>II.11</t>
  </si>
  <si>
    <t>II.11.1</t>
  </si>
  <si>
    <t>II.11.2</t>
  </si>
  <si>
    <t>II.11.3</t>
  </si>
  <si>
    <t>II.11.4</t>
  </si>
  <si>
    <t>II.11.5</t>
  </si>
  <si>
    <t>II.12</t>
  </si>
  <si>
    <t>III</t>
  </si>
  <si>
    <t>III.1</t>
  </si>
  <si>
    <t>III.2</t>
  </si>
  <si>
    <t>Phòng Cơ sở vật chất</t>
  </si>
  <si>
    <t>III.3</t>
  </si>
  <si>
    <t>Phòng Đào tạo Đại học</t>
  </si>
  <si>
    <t>III.4</t>
  </si>
  <si>
    <t>III.5</t>
  </si>
  <si>
    <t>III.6</t>
  </si>
  <si>
    <t>Phòng Hành chính - Tổng hợp</t>
  </si>
  <si>
    <t>III.7</t>
  </si>
  <si>
    <t>Phòng Hợp tác quốc tế</t>
  </si>
  <si>
    <t>III.8</t>
  </si>
  <si>
    <t>Phòng Khoa học - Công nghệ</t>
  </si>
  <si>
    <t>III.9</t>
  </si>
  <si>
    <t>Phòng Kế hoạch Tài chính</t>
  </si>
  <si>
    <t>IV</t>
  </si>
  <si>
    <t>III.10</t>
  </si>
  <si>
    <t>III.11</t>
  </si>
  <si>
    <t>Phòng Tổ chức - Cán bộ</t>
  </si>
  <si>
    <t>III.12</t>
  </si>
  <si>
    <t>Phòng Xuất bản</t>
  </si>
  <si>
    <t>III.13</t>
  </si>
  <si>
    <t>Văn phòng Chương trình tiên tiến</t>
  </si>
  <si>
    <t>III.14</t>
  </si>
  <si>
    <t>Văn phòng Đảng - Đoàn thể</t>
  </si>
  <si>
    <t>III.15</t>
  </si>
  <si>
    <t>Văn phòng Đại diện</t>
  </si>
  <si>
    <t>III.16</t>
  </si>
  <si>
    <t>III.17</t>
  </si>
  <si>
    <t>Trung tâm Dịch vụ</t>
  </si>
  <si>
    <t>Kế toán trưởng</t>
  </si>
  <si>
    <t>Kế toán viên</t>
  </si>
  <si>
    <t>III.18</t>
  </si>
  <si>
    <t>III.19</t>
  </si>
  <si>
    <t>III.20</t>
  </si>
  <si>
    <t>III.21</t>
  </si>
  <si>
    <t>III.22</t>
  </si>
  <si>
    <t>Khoa Cơ - Điện</t>
  </si>
  <si>
    <t>Chuyên viên</t>
  </si>
  <si>
    <t xml:space="preserve">Nhân viên bảo vệ </t>
  </si>
  <si>
    <t>Nhân viên lái xe</t>
  </si>
  <si>
    <t>Khoa Kinh tế và QTKD</t>
  </si>
  <si>
    <t>Bảo vệ</t>
  </si>
  <si>
    <t>BỘ GIÁO DỤC VÀ ĐÀO TẠO</t>
  </si>
  <si>
    <t xml:space="preserve">  CỘNG HÒA XÃ HỘI CHỦ NGHĨA VIỆT NAM</t>
  </si>
  <si>
    <t>TRƯỜNG ĐẠI HỌC MỎ - ĐỊA CHẤT</t>
  </si>
  <si>
    <t xml:space="preserve"> Độc lập - Tự do - Hạnh phúc </t>
  </si>
  <si>
    <t>TS</t>
  </si>
  <si>
    <t>ThS</t>
  </si>
  <si>
    <t>Kỹ sư</t>
  </si>
  <si>
    <t>Thư viện viên</t>
  </si>
  <si>
    <t>Phòng Đảm bảo chất lượng giáo dục</t>
  </si>
  <si>
    <t>Điều dưỡng</t>
  </si>
  <si>
    <t>Trung tâm Ngoại ngữ - Tin học</t>
  </si>
  <si>
    <t xml:space="preserve">              BỘ GIÁO DỤC VÀ ĐÀO TẠO</t>
  </si>
  <si>
    <t xml:space="preserve">      TRƯỜNG ĐẠI HỌC MỎ - ĐỊA CHẤT</t>
  </si>
  <si>
    <t>PHỤ LỤC 04</t>
  </si>
  <si>
    <t>TT</t>
  </si>
  <si>
    <t>Danh mục vị trí việc làm</t>
  </si>
  <si>
    <t>Chức danh nghề nghiệp tối thiểu</t>
  </si>
  <si>
    <t>Hạng tối thiểu của chức danh nghề nghiệp</t>
  </si>
  <si>
    <t>Số lượng người làm việc</t>
  </si>
  <si>
    <t>I. VỊ TRÍ VIỆC LÀM GẤN VỚI CHỨC DANH LÃNH ĐẠO, QUẢN LÝ</t>
  </si>
  <si>
    <t>Chủ tịch Hội đồng trường</t>
  </si>
  <si>
    <t>GV</t>
  </si>
  <si>
    <t>Hạng III</t>
  </si>
  <si>
    <t>Phó chủ tịch Hội đồng trường</t>
  </si>
  <si>
    <t>Thư ký Hội đồng trường</t>
  </si>
  <si>
    <t>GV hoặc tương đương</t>
  </si>
  <si>
    <t>Chánh văn phòng Hội đồng trường</t>
  </si>
  <si>
    <t>Trưởng phòng Công tác chính trị - Sinh viên</t>
  </si>
  <si>
    <t>Phó trưởng phòng Công tác chính trị - Sinh viên</t>
  </si>
  <si>
    <t>Trưởng phòng Cơ sở vật chất</t>
  </si>
  <si>
    <t>Phó trưởng phòng Cơ sở vật chất</t>
  </si>
  <si>
    <t>Trưởng phòng Đảm bảo chất lượng giáo dục</t>
  </si>
  <si>
    <t>Phó Trưởng phòng Đảm bảo chất lượng giáo dục</t>
  </si>
  <si>
    <t>Trưởng phòng Đào tạo Đại học</t>
  </si>
  <si>
    <t>Phó trưởng phòng Phòng Đào tạo Đại học</t>
  </si>
  <si>
    <t>Trưởng phòng Đào tạo Sau đại học</t>
  </si>
  <si>
    <t>Phó trưởng phòng Đào tạo Sau đại học</t>
  </si>
  <si>
    <t>Trưởng phòng Hành chính - Tổng hợp</t>
  </si>
  <si>
    <t>Phó phòng Hành chính - Tổng hợp</t>
  </si>
  <si>
    <t>Trưởng phòng Hợp tác Quốc tế</t>
  </si>
  <si>
    <t>Phó Trưởng phòng Hợp tác Quốc tế</t>
  </si>
  <si>
    <t>Trưởng phòng Kế hoạch Tài chính</t>
  </si>
  <si>
    <t>Phó trưởng Phòng KHTC phụ trách Kế hoạch tài chính</t>
  </si>
  <si>
    <t>Phó trưởng Phòng KHTC phụ trách Kế toán, thủ quỹ</t>
  </si>
  <si>
    <t>Kế toán viên hoặc tương đương</t>
  </si>
  <si>
    <t>Trưởng phòng Khoa học Công nghệ</t>
  </si>
  <si>
    <t>Phó phòng Khoa học Công nghệ</t>
  </si>
  <si>
    <t>Trưởng phòng Quan hệ công chúng và Doanh nghiệp</t>
  </si>
  <si>
    <t>Phó phòng Quan hệ công chúng và Doanh nghiệp</t>
  </si>
  <si>
    <t>Trưởng phòng Tổ chức - Cán bộ</t>
  </si>
  <si>
    <t>Phó phòng Tổ chức - Cán bộ</t>
  </si>
  <si>
    <t>Trưởng phòng Xuất bản</t>
  </si>
  <si>
    <t>Giám đốc Ban Quản lý các Dự án</t>
  </si>
  <si>
    <t>Phó Giám đốc Ban Quản lý các Dự án</t>
  </si>
  <si>
    <t>Giám đốc Trung tâm Dịch vụ</t>
  </si>
  <si>
    <t>Phó giám đốc Trung tâm Dịch vụ</t>
  </si>
  <si>
    <t>Kế toán trưởng Trung tâm dịch vụ</t>
  </si>
  <si>
    <t>Giám đốc Trung tâm Ngoại ngữ-Tin học</t>
  </si>
  <si>
    <t>Phó Giám đốc Trung tâm Ngoại ngữ-Tin học</t>
  </si>
  <si>
    <t>Kế toán trưởng Trung tâm Ngoại ngữ - Tin học</t>
  </si>
  <si>
    <t>Giám đốc Trung tâm Phân tích, Thí nghiệm Công nghệ cao</t>
  </si>
  <si>
    <t>Phó Giám đốc Trung tâm Phân tích, Thí nghiệm Công nghệ cao</t>
  </si>
  <si>
    <t>Kế toán trưởng Trung tâm Phân tích, Thí nghiệm Công nghệ cao</t>
  </si>
  <si>
    <t>Giám đốc Trung tâm Thông tin - Thư viện</t>
  </si>
  <si>
    <t>Phó Giám đốc Trung tâm Trung tâm Thông tin - Thư viện phụ trách công nghệ thông tin</t>
  </si>
  <si>
    <t>Phó Giám đốc Trung tâm Trung tâm Thông tin - Thư viện phụ trách thư viện</t>
  </si>
  <si>
    <t>Trưởng Trạm Y tế</t>
  </si>
  <si>
    <t>Bác sĩ</t>
  </si>
  <si>
    <t>Chánh Văn phòng Đảng - Đoàn thể</t>
  </si>
  <si>
    <t>Phó Chánh Văn phòng Đảng - Đoàn thể</t>
  </si>
  <si>
    <t>Chánh Văn phòng  Đại diện</t>
  </si>
  <si>
    <t>Phó Chánh Văn phòng  Đại diện</t>
  </si>
  <si>
    <t>Trưởng Khoa Dầu khí và Năng lượng</t>
  </si>
  <si>
    <t>Trưởng Khoa Khoa học và Kỹ thuật Địa chất</t>
  </si>
  <si>
    <t>Phó Trưởng Khoa Khoa học và Kỹ thuật Địa chất</t>
  </si>
  <si>
    <t>Trưởng Khoa Kinh tế và Quản trị kinh doanh</t>
  </si>
  <si>
    <t>Phó Trưởng Khoa Kinh tế và Quản trị kinh doanh</t>
  </si>
  <si>
    <t>Trưởng khoa Lý luận chính trị</t>
  </si>
  <si>
    <t>Phó Trưởng khoa Lý luận chính trị</t>
  </si>
  <si>
    <t>Trưởng Khoa Mỏ</t>
  </si>
  <si>
    <t>Phó Trưởng Khoa Mỏ</t>
  </si>
  <si>
    <t>Trưởng Khoa Môi trường</t>
  </si>
  <si>
    <t>Phó Trưởng Khoa Môi trường</t>
  </si>
  <si>
    <t>Trưởng khoa Trắc địa - Bản đồ và Quản lý đất đai</t>
  </si>
  <si>
    <t>Phó trưởng Khoa  Trắc địa - Bản đồ và Quản lý đất đai</t>
  </si>
  <si>
    <t>Trưởng khoa Xây dựng</t>
  </si>
  <si>
    <t>Phó Trưởng khoa Xây dựng</t>
  </si>
  <si>
    <t>Giám đốc trung tâm Khoa học công nghệ Mỏ và Môi trường</t>
  </si>
  <si>
    <t>Phó giám đốc trung tâm Khoa học công nghệ Mỏ và Môi trường</t>
  </si>
  <si>
    <t>Giám đốc trung tâm Hỗ trợ phát triển khoa học kỹ thuật</t>
  </si>
  <si>
    <t>Phó giám đốc trung tâm Hỗ trợ phát triển khoa học kỹ thuật</t>
  </si>
  <si>
    <t>Giám đốc trung tâm Triển khai Công nghệ khoáng chất</t>
  </si>
  <si>
    <t>Phó giám đốc trung tâm Triển khai Công nghệ khoáng chất</t>
  </si>
  <si>
    <t>Giám đốc trung tâm Nghiên cứu Cơ - Điện mỏ</t>
  </si>
  <si>
    <t>Phó giám đốc trung tâm Nghiên cứu Cơ - Điện mỏ</t>
  </si>
  <si>
    <t>Giám đốc trung tâm Nghiên cứu địa kỹ thuật</t>
  </si>
  <si>
    <t>Phó giám đốc trung tâm Nghiên cứu địa kỹ thuật</t>
  </si>
  <si>
    <t>Giám đốc trung tâm Nghiên cứu môi trường địa chất</t>
  </si>
  <si>
    <t>Phó giám đốc trung tâm Nghiên cứu môi trường địa chất</t>
  </si>
  <si>
    <t>Giám đốc trung tâm Nghiên cứu ứng dụng công nghệ mới Trắc địa - Bản đồ</t>
  </si>
  <si>
    <t>Phó giám đốc trung tâm Nghiên cứu ứng dụng công nghệ mới Trắc địa - Bản đồ</t>
  </si>
  <si>
    <t>Giám đốc trung tâm Nghiên cứu Trắc địa công trình</t>
  </si>
  <si>
    <t>Phó giám đốc trung tâm Nghiên cứu Trắc địa công trình</t>
  </si>
  <si>
    <t>Hiệu trưởng trường các Khoa học Trái đất và Môi trường</t>
  </si>
  <si>
    <t>Phó Hiệu trưởng trường các Khoa học Trái đất và Môi trường</t>
  </si>
  <si>
    <t>Kế toán trưởng trường các Khoa học Trái đất và Môi trường</t>
  </si>
  <si>
    <t>Hiệu trưởng trường Kỹ thuật và Công nghệ</t>
  </si>
  <si>
    <t>Phó Hiệu trưởng trường Kỹ thuật và Công nghệ</t>
  </si>
  <si>
    <t>Kế toán trưởng trường Kỹ thuật và Công nghệ</t>
  </si>
  <si>
    <t>Hiệu trưởng trường Công nghệ thông tin và truyền thông</t>
  </si>
  <si>
    <t>Phó Hiệu trưởng trường Công nghệ thông tin và truyền thông</t>
  </si>
  <si>
    <t>Kế toán trưởng trường Công nghệ thông tin và truyền thông</t>
  </si>
  <si>
    <t>Viện trưởng viện Khoa học công nghệ cao</t>
  </si>
  <si>
    <t>Phó viện trưởng viện Khoa học công nghệ cao</t>
  </si>
  <si>
    <t>Kế toán trưởng viện Khoa học công nghệ cao</t>
  </si>
  <si>
    <t>Phó Trưởng Bộ môn Tin học Trắc địa</t>
  </si>
  <si>
    <t>Trưởng Bộ môn Tin học Địa chất</t>
  </si>
  <si>
    <t>Phó Trưởng Bộ môn Tin học Địa chất</t>
  </si>
  <si>
    <t>Trưởng Bộ môn Công nghệ phần mềm</t>
  </si>
  <si>
    <t>Phó Trưởng Bộ môn Công nghệ phần mềm</t>
  </si>
  <si>
    <t>Trưởng Phòng thí nghiệm Địa tin học</t>
  </si>
  <si>
    <t>Phó Trưởng Phòng thí nghiệm Địa tin học</t>
  </si>
  <si>
    <t>Trưởng Bộ môn Kỹ thuật điện - Điện tử</t>
  </si>
  <si>
    <t>Phó Trưởng Bộ môn Kỹ thuật điện - Điện tử</t>
  </si>
  <si>
    <t>Trưởng Bộ môn Kỹ thuật cơ khí</t>
  </si>
  <si>
    <t>Phó Trưởng Bộ môn Kỹ thuật cơ khí</t>
  </si>
  <si>
    <t>Trưởng Bộ môn Máy và thiết bị công nghiệp</t>
  </si>
  <si>
    <t>Phó Trưởng Bộ môn Máy và thiết bị công nghiệp</t>
  </si>
  <si>
    <t>Trưởng Bộ môn Điện khí hóa</t>
  </si>
  <si>
    <t>Phó Trưởng Bộ môn Điện khí hóa</t>
  </si>
  <si>
    <t>Trưởng Bộ môn Tự động hóa xí nghiệp Mỏ và Dầu khí</t>
  </si>
  <si>
    <t>Phó Trưởng Bộ môn Tự động hóa xí nghiệp Mỏ và Dầu khí</t>
  </si>
  <si>
    <t>Xưởng Trưởng Xưởng Cơ-Điện</t>
  </si>
  <si>
    <t>Trưởng bộ môn Địa vật lý</t>
  </si>
  <si>
    <t>Phó trưởng bộ môn Địa vật lý</t>
  </si>
  <si>
    <t>Trưởng bộ môn Lọc - Hóa dầu</t>
  </si>
  <si>
    <t>Phó trưởng bộ môn Lọc - Hóa dầu</t>
  </si>
  <si>
    <t>Trưởng bộ môn Khoan - Khai thác</t>
  </si>
  <si>
    <t>Phó trưởng bộ môn Khoan - Khai thác</t>
  </si>
  <si>
    <t>Trưởng Bộ môn Thiết bị Dầu khí và Công trình</t>
  </si>
  <si>
    <t>Phó trưởng Bộ môn Thiết bị Dầu khí và Công trình</t>
  </si>
  <si>
    <t>Trưởng Bộ môn Địa chất Dầu khí</t>
  </si>
  <si>
    <t>Phó Trưởng Bộ môn Địa chất dầu khí</t>
  </si>
  <si>
    <t>Trưởng Phòng Xử lý số liệu Workstation Khoa Dầu khí</t>
  </si>
  <si>
    <t>Trưởng Phòng thí nghiệm Khoan - Khai thác</t>
  </si>
  <si>
    <t>Trưởng Phòng thí nghiệm Kỹ thuật hóa học và LNG</t>
  </si>
  <si>
    <t>Trưởng phòng Thí nghiệm Kỹ thuật địa vật lý</t>
  </si>
  <si>
    <t>Trưởng phòng Thí nghiệm Địa chất dầu khí</t>
  </si>
  <si>
    <t xml:space="preserve"> Trưởng Bộ môn Đường lối quân sự</t>
  </si>
  <si>
    <t xml:space="preserve"> Trưởng bộ môn Kỹ thuật quân sự</t>
  </si>
  <si>
    <t>Trưởng Bộ môn Toán</t>
  </si>
  <si>
    <t>Phó Trưởng Bộ môn Toán</t>
  </si>
  <si>
    <t>Trưởng Bộ môn Vật lý</t>
  </si>
  <si>
    <t>Phó Trưởng Bộ môn Vật lý</t>
  </si>
  <si>
    <t>Trưởng Bộ môn Hóa</t>
  </si>
  <si>
    <t>Phó Trưởng Bộ môn Hóa</t>
  </si>
  <si>
    <t>Trưởng Bộ môn Hình hoạ</t>
  </si>
  <si>
    <t>Phó Trưởng Bộ môn Hình hoạ</t>
  </si>
  <si>
    <t>Trưởng Bộ môn Cơ lý thuyết</t>
  </si>
  <si>
    <t>Phó Trưởng Bộ môn Cơ lý thuyết</t>
  </si>
  <si>
    <t>Trưởng Bộ môn Ngoại ngữ</t>
  </si>
  <si>
    <t>Phó Trưởng Bộ môn Ngoại ngữ</t>
  </si>
  <si>
    <t>Trưởng Bộ môn Giáo dục thể chất</t>
  </si>
  <si>
    <t>Phó Trưởng Bộ môn Giáo dục thể chất</t>
  </si>
  <si>
    <t>Khoa KH và KT Địa chất</t>
  </si>
  <si>
    <t xml:space="preserve">Trưởng bộ môn Địa chất </t>
  </si>
  <si>
    <t xml:space="preserve">Phó trưởng bộ môn Địa chất </t>
  </si>
  <si>
    <t>Trưởng bộ môn Địa chất thủy văn</t>
  </si>
  <si>
    <t>Phó trưởng bộ môn Địa chất thủy văn</t>
  </si>
  <si>
    <t>Trưởng bộ môn Địa chất công trình</t>
  </si>
  <si>
    <t>Phó trưởng bộ môn Địa chất công trình</t>
  </si>
  <si>
    <t>Trưởng bộ môn Khoáng Thạch - Địa hóa</t>
  </si>
  <si>
    <t>Phó trưởng bộ môn Khoáng Thạch - Địa hóa</t>
  </si>
  <si>
    <t>Trưởng Bộ môn Tìm kiếm - thăm dò</t>
  </si>
  <si>
    <t>Phó Trưởng Bộ môn Tìm kiếm - thăm dò</t>
  </si>
  <si>
    <t>Giám đốc Bảo tàng Địa chất</t>
  </si>
  <si>
    <t>Trưởng bộ môn Quản trị doanh nghiệp Địa chất - Dầu Khí</t>
  </si>
  <si>
    <t>Phó trưởng Bộ môn Quản trị doanh nghiệp Địa chất - Dầu khí</t>
  </si>
  <si>
    <t>Trưởng bộ môn Quản trị doanh nghiệp Mỏ</t>
  </si>
  <si>
    <t>Phó trưởng bộ môn Bộ môn Quản trị doanh nghiệp Mỏ</t>
  </si>
  <si>
    <t>Trưởng bộ môn Kế toán doanh nghiệp</t>
  </si>
  <si>
    <t>Phó trưởng Bộ môn Kế toán doanh nghiệp</t>
  </si>
  <si>
    <t>Trưởng bộ môn Kinh tế cơ sở</t>
  </si>
  <si>
    <t>Phó trưởng bộ môn Kinh tế cơ sở</t>
  </si>
  <si>
    <t>Trưởng phòng Thực nghiệm Quản trị kinh doanh</t>
  </si>
  <si>
    <t>Phó trưởng Bộ môn Kinh tế chính trị và Lịch sử Đảng Cộng sản Việt Nam</t>
  </si>
  <si>
    <t>Trưởng Bộ môn Khai thác lộ thiên</t>
  </si>
  <si>
    <t>Phó Trưởng Bộ môn Khai thác lộ thiên</t>
  </si>
  <si>
    <t>Trưởng Bộ môn Khai thác hầm lò</t>
  </si>
  <si>
    <t>Phó Trưởng Bộ môn Khai thác hầm lò</t>
  </si>
  <si>
    <t>Phó Trưởng Bộ môn Tuyển khoáng</t>
  </si>
  <si>
    <t>Trưởng bộ môn Sức bền vật liệu</t>
  </si>
  <si>
    <t>Phó trưởng bộ môn Sức bền vật liệu</t>
  </si>
  <si>
    <t>Trưởng Bộ môn Địa sinh Thái và Công nghệ Môi trường</t>
  </si>
  <si>
    <t>Phó Trưởng Bộ môn Địa sinh Thái và Công nghệ Môi trường</t>
  </si>
  <si>
    <t>Trưởng Bộ môn Quản lý tài nguyên và môi trường</t>
  </si>
  <si>
    <t>Phó Trưởng Bộ môn Quản lý tài nguyên và môi trường</t>
  </si>
  <si>
    <t xml:space="preserve">Trưởng Bộ môn Kỹ thuật Môi trường </t>
  </si>
  <si>
    <t xml:space="preserve">Phó Trưởng Bộ môn Kỹ thuật Môi trường </t>
  </si>
  <si>
    <t>Trưởng Bộ môn Trắc địa mỏ</t>
  </si>
  <si>
    <t>Phó Trưởng Bộ môn Trắc địa mỏ</t>
  </si>
  <si>
    <t>Tổ trưởng Tổ máy Trắc địa</t>
  </si>
  <si>
    <t>Trưởng Bộ môn Địa chính</t>
  </si>
  <si>
    <t>Phó Trưởng Bộ môn Địa chính</t>
  </si>
  <si>
    <t>Trưởng Bộ môn Đo ảnh và Viễn thám</t>
  </si>
  <si>
    <t>Phó Trưởng Bộ môn Đo ảnh và Viễn thám</t>
  </si>
  <si>
    <t>Trưởng Bộ môn Trắc địa cao cấp</t>
  </si>
  <si>
    <t>Phó Trưởng Bộ môn Trắc địa cao cấp</t>
  </si>
  <si>
    <t>Trưởng Bộ môn Bản đồ</t>
  </si>
  <si>
    <t>Phó Trưởng Bộ môn Bản đồ</t>
  </si>
  <si>
    <t>Trưởng Bộ môn Trắc địa công trình</t>
  </si>
  <si>
    <t>Phó Trưởng Bộ môn Trắc địa công trình</t>
  </si>
  <si>
    <t>Trưởng Bộ môn Trắc địa Phổ thông và sai số</t>
  </si>
  <si>
    <t>Phó Trưởng Bộ môn Trắc địa phổ thông và sai số</t>
  </si>
  <si>
    <t>Trưởng phòng thí nghiệm Dữ liệu và Thông tin đất đai - ngành Quản lý đất đai</t>
  </si>
  <si>
    <t>Phó Trưởng phòng thí nghiệm Dữ liệu và Thông tin đất đai -  ngành Quản lý đất đai</t>
  </si>
  <si>
    <t>Trưởng phòng thí nghiệm Công nghệ Địa tin học</t>
  </si>
  <si>
    <t>Phó Trưởng phòng thí nghiệm Công nghệ Địa tin học</t>
  </si>
  <si>
    <t>Trưởng phòng Thí nghiệm Công nghệ và xử lý số liệu Địa không gian</t>
  </si>
  <si>
    <t>Phó Trưởng phòng Thí nghiệm Công nghệ và xử lý số liệu Địa không gian</t>
  </si>
  <si>
    <t>Trưởng phòng thí nghiệm ngành Quản lý phát triển đô thị và BĐS</t>
  </si>
  <si>
    <t>Phó Trưởng phòng thí nghiệm ngành Quản lý phát triển đô thị và BĐS</t>
  </si>
  <si>
    <t>Trưởng bộ môn Kỹ thuật xây dựng</t>
  </si>
  <si>
    <t>Phó Trưởng bộ môn Kỹ thuật xây dựng</t>
  </si>
  <si>
    <t>Trưởng bộ môn Xây dựng Công trình ngầm &amp; Mỏ</t>
  </si>
  <si>
    <t>Phó Trưởng bộ mônXây dựng Công trình ngầm &amp; Mỏ</t>
  </si>
  <si>
    <t>Trưởng bộ môn Xây dựng hạ tầng cơ sở</t>
  </si>
  <si>
    <t>Phó trưởng bộ môn Xây dựng hạ tầng cơ sở</t>
  </si>
  <si>
    <t>Trung tâm Phân tích, Thí nghiệm Công nghệ cao</t>
  </si>
  <si>
    <t>Quản lý phòng Gia công mẫu</t>
  </si>
  <si>
    <t>Quản lý phòng Kính hiển vi điện tử quét (SEM)</t>
  </si>
  <si>
    <t>Quản lý phòng LA-ICP-MS</t>
  </si>
  <si>
    <t>Quản lý phòng Dầu khí khối thượng nguồn</t>
  </si>
  <si>
    <t>Quản lý phòng Địa chất thủy văn - Môi trường</t>
  </si>
  <si>
    <t>Quản lý phòng Vật liệu tiên tiến</t>
  </si>
  <si>
    <t>II. VỊ TRÍ VIỆC LÀM GẮN VỚI CHỨC DANH NGHỀ NGHIỆP CHUYÊN NGÀNH</t>
  </si>
  <si>
    <t>TỔNG CỘNG</t>
  </si>
  <si>
    <t>Năm 2023</t>
  </si>
  <si>
    <t>Năm 2024</t>
  </si>
  <si>
    <t>Năm 2025</t>
  </si>
  <si>
    <t>Viên chức giảng dạy</t>
  </si>
  <si>
    <t>TG, GV, GVC, GVCC</t>
  </si>
  <si>
    <t>Hạng I, II, III</t>
  </si>
  <si>
    <t>Số lượng</t>
  </si>
  <si>
    <t>Cơ cấu</t>
  </si>
  <si>
    <t>Hạng IV</t>
  </si>
  <si>
    <t>GV, GVC, GVCC</t>
  </si>
  <si>
    <t>Viên chức chuyên ngành khoa học và công nghệ (kỹ sư, kỹ sư chính, nghiên cứu viên, nghiên cứu viên chính, kỹ thuật viên)</t>
  </si>
  <si>
    <t>Hạng II</t>
  </si>
  <si>
    <t>Kỹ sư ngành mỏ, tuyển khoáng, sức bền vật liệu</t>
  </si>
  <si>
    <t>KS</t>
  </si>
  <si>
    <t>Hạng I</t>
  </si>
  <si>
    <t>Kỹ sư ngành địa chất học, du lịch địa chất</t>
  </si>
  <si>
    <t>Kỹ sư ngành Kỹ thuật Tài nguyên nước và chuyên ngành Địa chất thủy văn - Địa chất công trình ngành Kỹ thuật Địa chất</t>
  </si>
  <si>
    <t>Kỹ sư ngành Đá quý, đá mỹ nghệ</t>
  </si>
  <si>
    <t>Kỹ sư ngành kỹ thuật địa chất, nguyên liệu khoáng ứng dụng</t>
  </si>
  <si>
    <t>Kỹ sư tại Phòng thí nghiệm Địa - Tin học</t>
  </si>
  <si>
    <t>Kỹ sư ngành Công nghệ thông tin</t>
  </si>
  <si>
    <t>Kỹ sư Khoa Cơ điện</t>
  </si>
  <si>
    <t>Kỹ sư ngành Kỹ thuật Dầu khí, chuyên ngành Thiết bị Dầu khí; Dịch vụ Công trình Biển - Dầu khí</t>
  </si>
  <si>
    <t>Kỹ sư ngành Kỹ thuật dầu khí, chuyên ngành Khoan - Khai thác dầu khí, Khoan thăm dò - Khảo sát</t>
  </si>
  <si>
    <t>Kỹ sư tại Bảo tàng Địa chất</t>
  </si>
  <si>
    <t>Kỹ sư phòng Thực nghiêm QTKD</t>
  </si>
  <si>
    <t>Kỹ sư tại tổ máy trắc địa</t>
  </si>
  <si>
    <t>Kỹ thuật viên</t>
  </si>
  <si>
    <t>NCV</t>
  </si>
  <si>
    <t>Nghiên cứu viên chính</t>
  </si>
  <si>
    <t>NCVC</t>
  </si>
  <si>
    <t>Kỹ sư chính</t>
  </si>
  <si>
    <t>KSC</t>
  </si>
  <si>
    <t>Ngành Công nghệ thông tin (gồm chuyên ngành Công nghệ Phần mềm, Khoa học máy tính ứng dụng, Mạng máy tính, Hệ thống Thông tin, Tin Kinh tế, CNTT Địa chất)</t>
  </si>
  <si>
    <t>trong đó</t>
  </si>
  <si>
    <t>Phân theo chức danh nghề nghiệp</t>
  </si>
  <si>
    <t>Giảng viên chính</t>
  </si>
  <si>
    <t>GVC</t>
  </si>
  <si>
    <t>Giảng viên cao cấp</t>
  </si>
  <si>
    <t>GVCC</t>
  </si>
  <si>
    <t>Phân theo học hàm/học vị</t>
  </si>
  <si>
    <t>GV, GVC</t>
  </si>
  <si>
    <t>Hạng II, III</t>
  </si>
  <si>
    <t>PGS</t>
  </si>
  <si>
    <t>Ngành Khoa học dữ liệu</t>
  </si>
  <si>
    <t>GS</t>
  </si>
  <si>
    <t>Ngành Kỹ thuật cơ khí động lực, Kỹ thuật cơ khí</t>
  </si>
  <si>
    <t>Xưởng thực hành cơ điện</t>
  </si>
  <si>
    <t>Kỹ sư tại Xưởng thực hành cơ điện</t>
  </si>
  <si>
    <t>Ngành Công nghệ kỹ thuật hóa học và Ngành Kỹ thuật hóa học</t>
  </si>
  <si>
    <t>Ngành Địa vật lý</t>
  </si>
  <si>
    <t>Ngành Quản lý phân tích dữ liệu khoa học trái đất</t>
  </si>
  <si>
    <t>Ngành Kỹ thuật dầu khí, chuyên ngành Khoan - Khai thác dầu khí, Khoan thăm dò - Khảo sát</t>
  </si>
  <si>
    <t>Ngành Kỹ thuật Dầu khí, chuyên ngành Thiết bị Dầu khí; Dịch vụ Công trình Biển - Dầu khí</t>
  </si>
  <si>
    <t>II.3.6</t>
  </si>
  <si>
    <t>Ngành Kỹ thuật dầu khí, chuyên ngành Địa chất dầu khí</t>
  </si>
  <si>
    <t>II.3.7</t>
  </si>
  <si>
    <t>Ngành kỹ thuật khí thiên nhiên</t>
  </si>
  <si>
    <t>II.3.8</t>
  </si>
  <si>
    <t>Ngành Quản lý - Phát triển các nguồn năng lượng</t>
  </si>
  <si>
    <t>II.3.9</t>
  </si>
  <si>
    <t>Ngành Kỹ thuật số trong thăm dò và khai thác tài nguyên thiên nhiên</t>
  </si>
  <si>
    <t>Khoa GDQP - Đường lối quân sự</t>
  </si>
  <si>
    <t>Khoa GDQP - Kỹ thuật quân sự</t>
  </si>
  <si>
    <t>Trong đó</t>
  </si>
  <si>
    <t>Toán</t>
  </si>
  <si>
    <t>Vật lý, ngành Kỹ thuật vật liệu</t>
  </si>
  <si>
    <t>Hóa, ngành Hóa dược</t>
  </si>
  <si>
    <t>Cơ Lý thuyết</t>
  </si>
  <si>
    <t>Hình họa</t>
  </si>
  <si>
    <t>Ngoại ngữ (ngành Ngôn ngữ Anh, ngôn ngữ Trung)</t>
  </si>
  <si>
    <t>Giáo dục thể chất</t>
  </si>
  <si>
    <t>a1</t>
  </si>
  <si>
    <t>Ngoại ngữ, ngành Ngôn ngữ Anh, ngôn ngữ Trung</t>
  </si>
  <si>
    <t>a2</t>
  </si>
  <si>
    <t>a3</t>
  </si>
  <si>
    <t>Ngành Địa chất học, Ngành Du lịch Địa chất &amp; Khối kiến thức chung</t>
  </si>
  <si>
    <t>Ngành Kỹ thuật tài nguyên nước và chuyên ngành ĐCTV-ĐCCT</t>
  </si>
  <si>
    <t>Ngành Đá quý, đá mỹ nghệ</t>
  </si>
  <si>
    <t>Khoa Kinh tế và Quản trị kinh doanh</t>
  </si>
  <si>
    <t>Ngành Quản trị kinh doanh, marketing</t>
  </si>
  <si>
    <t>Ngành Quản lý công nghiệp</t>
  </si>
  <si>
    <t>Ngành Kế toán</t>
  </si>
  <si>
    <t>Ngành Tài chính ngân hàng</t>
  </si>
  <si>
    <t>II.7.5</t>
  </si>
  <si>
    <t>Ngành Luật kinh tế</t>
  </si>
  <si>
    <t>II.7.6</t>
  </si>
  <si>
    <t>Kỹ sư phòng thực nghiệm QTKD</t>
  </si>
  <si>
    <t>Cử nhân</t>
  </si>
  <si>
    <t>GVC, GVCC</t>
  </si>
  <si>
    <t>Hạng I, II</t>
  </si>
  <si>
    <t xml:space="preserve"> Ngành Kỹ thuật Tuyển khoáng + ngành Kỹ thuật tái chế</t>
  </si>
  <si>
    <t>Nhóm ngành Kỹ thuật Môi trường và Môi trường và an toàn (gồm 2 ngành: KTMT và MT &amp; AT)</t>
  </si>
  <si>
    <t>Ngành Quản lý tài nguyên và môi trường</t>
  </si>
  <si>
    <t>Kỹ sư tổ máy trắc địa</t>
  </si>
  <si>
    <t>Ngành Quản lý phát triển đô thị và bất động sản</t>
  </si>
  <si>
    <t>Ngành Quản lý đất đai</t>
  </si>
  <si>
    <t>Ngành Kỹ thuật trắc địa - bản đồ</t>
  </si>
  <si>
    <t>Ngành Địa tin học</t>
  </si>
  <si>
    <t>Tổ máy trắc địa</t>
  </si>
  <si>
    <t xml:space="preserve">III. VỊ TRÍ VIỆC LÀM GẮN VỚI CHỨC DANH NGHỀ NGHIỆP CHUYÊN MÔN DÙNG CHUNG </t>
  </si>
  <si>
    <t>Phòng Công tác chính trị - Sinh viên</t>
  </si>
  <si>
    <t>Nhóm dùng chung</t>
  </si>
  <si>
    <t>Kiêm nhiệm</t>
  </si>
  <si>
    <t>Chuyên viên chính</t>
  </si>
  <si>
    <t>Phòng Đào tạo Sau Đại học</t>
  </si>
  <si>
    <t>Chuyên viên chính về tổng hợp</t>
  </si>
  <si>
    <t>Chuyên viên chính về pháp chế</t>
  </si>
  <si>
    <t>Chuyên viên chính về văn thư, lưu trữ</t>
  </si>
  <si>
    <t>Chuyên viên chính về hành chính - văn phòng</t>
  </si>
  <si>
    <t>Chuyên viên chính về thi đua - khen thưởng</t>
  </si>
  <si>
    <t>Chuyên viên chính về quản trị công sở</t>
  </si>
  <si>
    <t>Văn thư viên chính</t>
  </si>
  <si>
    <t>Lưu trữ viên chính</t>
  </si>
  <si>
    <t>Chuyên viên về tổng hợp</t>
  </si>
  <si>
    <t>Chuyên viên về pháp chế</t>
  </si>
  <si>
    <t>Chuyên viên về văn thư, lưu trữ</t>
  </si>
  <si>
    <t>Chuyên viên bộ phận mở cửa</t>
  </si>
  <si>
    <t>Chuyên viên về thi đua - khen thưởng</t>
  </si>
  <si>
    <t>Chuyên viên lễ tân, đối ngoại, tổng hợp</t>
  </si>
  <si>
    <t>Chuyên viên phụ trách thư báo, tổ xe, quản lý phòng họp, tổng hợp</t>
  </si>
  <si>
    <t>Chuyên viên về quản trị công sở</t>
  </si>
  <si>
    <t>Văn thư viên</t>
  </si>
  <si>
    <t>Lưu trữ viên</t>
  </si>
  <si>
    <t>Chuyên viên về hợp tác quốc tế</t>
  </si>
  <si>
    <t>Chuyên viên chính về hợp tác quốc tế</t>
  </si>
  <si>
    <t>Chuyên viên chính quản lý khoa học công nghệ</t>
  </si>
  <si>
    <t>Chuyên viên quản lý khoa học công nghệ</t>
  </si>
  <si>
    <t xml:space="preserve">Thủ quỹ </t>
  </si>
  <si>
    <t>Chuyên viên về tài chính</t>
  </si>
  <si>
    <t>Chuyên viên chính về tài chính</t>
  </si>
  <si>
    <t>Kế toán viên chính</t>
  </si>
  <si>
    <t xml:space="preserve">Chuyên viên chính về kế hoạch đầu tư </t>
  </si>
  <si>
    <t>Chuyên viên về kế hoạch đầu tư</t>
  </si>
  <si>
    <t>Chuyên viên chính về thống kê</t>
  </si>
  <si>
    <t>Chuyên viên về thống kê</t>
  </si>
  <si>
    <t>Phòng Quan hệ công chúng và Doanh nghiệp</t>
  </si>
  <si>
    <t xml:space="preserve">Chuyên viên truyền thông </t>
  </si>
  <si>
    <t>Chuyên viên chính về tổ chức bộ máy</t>
  </si>
  <si>
    <t>Chuyên viên về tổ chức bộ máy</t>
  </si>
  <si>
    <t>Chuyên viên chính về quản lý nguồn nhân lực</t>
  </si>
  <si>
    <t>Chuyên viên về quản lý nguồn nhân lực</t>
  </si>
  <si>
    <t>Chuyên viên chính thanh tra</t>
  </si>
  <si>
    <t>Chuyên viên thanh tra</t>
  </si>
  <si>
    <t>Trạm y tế</t>
  </si>
  <si>
    <t>Dược sỹ CĐ</t>
  </si>
  <si>
    <t>Dược sỹ ĐH</t>
  </si>
  <si>
    <t>Trung tâm dịch vụ</t>
  </si>
  <si>
    <t>Trung tâm phân tích thí nghiệm công nghệ cao</t>
  </si>
  <si>
    <t>Chuyên viên về hành chính - văn phòng</t>
  </si>
  <si>
    <t>Trung tâm Thông tin - Thư viện</t>
  </si>
  <si>
    <t>Chuyên viên chính thư viện</t>
  </si>
  <si>
    <t>Ban quản lý dự án</t>
  </si>
  <si>
    <t>IV. VỊ TRÍ VIỆC LÀM HỖ TRỢ PHỤC VỤ</t>
  </si>
  <si>
    <t>NVKT</t>
  </si>
  <si>
    <t>NVPV</t>
  </si>
  <si>
    <t>NVLX</t>
  </si>
  <si>
    <t>"</t>
  </si>
  <si>
    <t>Nhân viên kỹ thuật</t>
  </si>
  <si>
    <r>
      <t>Cấp</t>
    </r>
    <r>
      <rPr>
        <sz val="10"/>
        <color theme="1"/>
        <rFont val="Calibri Light"/>
        <family val="1"/>
        <scheme val="major"/>
      </rPr>
      <t xml:space="preserve"> </t>
    </r>
    <r>
      <rPr>
        <b/>
        <sz val="10"/>
        <color theme="1"/>
        <rFont val="Calibri Light"/>
        <family val="1"/>
        <scheme val="major"/>
      </rPr>
      <t>độ</t>
    </r>
  </si>
  <si>
    <t>Nhóm năng lực chung</t>
  </si>
  <si>
    <t>Đạo đức và bản lĩnh</t>
  </si>
  <si>
    <t>Tổ chức thực hiện công việc</t>
  </si>
  <si>
    <t>Giao tiếp ứng xử</t>
  </si>
  <si>
    <t>Quan hệ phối hợp</t>
  </si>
  <si>
    <t>Giao tiếp tốt về vấn đề mang tính chiến lược</t>
  </si>
  <si>
    <t>Giao tiếp tốt trong và ngoài cơ quan, đơn vị</t>
  </si>
  <si>
    <t>Thúc đẩy giao tiếp hai chiều</t>
  </si>
  <si>
    <t>Nghe và trình bày thông tin một cách rõ ràng</t>
  </si>
  <si>
    <t>Nhóm năng lực chuyên môn</t>
  </si>
  <si>
    <r>
      <t>Tham mưu xây dựng</t>
    </r>
    <r>
      <rPr>
        <sz val="10"/>
        <color theme="1"/>
        <rFont val="Calibri Light"/>
        <family val="1"/>
        <scheme val="major"/>
      </rPr>
      <t xml:space="preserve"> </t>
    </r>
    <r>
      <rPr>
        <b/>
        <sz val="10"/>
        <color theme="1"/>
        <rFont val="Calibri Light"/>
        <family val="1"/>
        <scheme val="major"/>
      </rPr>
      <t>văn bản, quy trình, phương pháp, công cụ, định hướng nghiên cứu ...</t>
    </r>
  </si>
  <si>
    <r>
      <t>Hướng dẫn thực hiện</t>
    </r>
    <r>
      <rPr>
        <sz val="10"/>
        <color theme="1"/>
        <rFont val="Calibri Light"/>
        <family val="1"/>
        <scheme val="major"/>
      </rPr>
      <t xml:space="preserve"> </t>
    </r>
    <r>
      <rPr>
        <b/>
        <sz val="10"/>
        <color theme="1"/>
        <rFont val="Calibri Light"/>
        <family val="1"/>
        <scheme val="major"/>
      </rPr>
      <t>văn bản, quy trình, phương pháp, công cụ, định hướng nghiên cứu …</t>
    </r>
  </si>
  <si>
    <r>
      <t>Kiểm tra thực hiện</t>
    </r>
    <r>
      <rPr>
        <sz val="10"/>
        <color theme="1"/>
        <rFont val="Calibri Light"/>
        <family val="1"/>
        <scheme val="major"/>
      </rPr>
      <t xml:space="preserve"> </t>
    </r>
    <r>
      <rPr>
        <b/>
        <sz val="10"/>
        <color theme="1"/>
        <rFont val="Calibri Light"/>
        <family val="1"/>
        <scheme val="major"/>
      </rPr>
      <t>văn bản, quy trình, phương pháp, công cụ, định hướng nghiên cứu …</t>
    </r>
  </si>
  <si>
    <t>Thẩm định văn bản, quy trình, phương pháp, công cụ, định hướng nghiên cứu …</t>
  </si>
  <si>
    <r>
      <t>Tổ chức thực hiện</t>
    </r>
    <r>
      <rPr>
        <sz val="10"/>
        <color theme="1"/>
        <rFont val="Calibri Light"/>
        <family val="1"/>
        <scheme val="major"/>
      </rPr>
      <t xml:space="preserve"> </t>
    </r>
    <r>
      <rPr>
        <b/>
        <sz val="10"/>
        <color theme="1"/>
        <rFont val="Calibri Light"/>
        <family val="1"/>
        <scheme val="major"/>
      </rPr>
      <t>văn bản, quy trình, phương pháp, công cụ, định hướng nghiên cứu …</t>
    </r>
  </si>
  <si>
    <t>- Chủ trì nghiên cứu xây dựng văn bản, quy trình, phương pháp, công cụ, định hướng nghiên cứu ... thuộc phạm vi quản lý, trình cấp có thẩm quyền ban hành.</t>
  </si>
  <si>
    <t>- Chủ trì xây dựng hướng dẫn thực hiện các văn bản, quy trình, phương pháp, công cụ, định hướng nghiên cứu ... thuộc phạm vi quản lý.</t>
  </si>
  <si>
    <t>Chủ trì kiểm tra thực hiện các văn bản, quy trình, phương pháp, công cụ, định hướng nghiên cứu ... thuộc phạm vi quản lý.</t>
  </si>
  <si>
    <t>Chủ trì tổ chức thẩm định các văn bản, quy trình, phương pháp, công cụ, định hướng nghiên cứu ... thuộc lĩnh vực công tác được phân công.</t>
  </si>
  <si>
    <t>Chủ trì tổ chức thực hiện các văn bản, quy trình, phương pháp, công cụ, định hướng nghiên cứu ... thuộc phạm vi quản lý.</t>
  </si>
  <si>
    <t>- Chủ trì nghiên cứu đề xuất xây dựng các đề án, kế hoạch ... của lĩnh vực công tác được phân công.</t>
  </si>
  <si>
    <t>- Chủ trì xây dựng giáo trình; tham gia giảng dạy các lớp đào tạo, bồi dưỡng chuyên môn, nghiệp vụ.</t>
  </si>
  <si>
    <t>- Chủ trì nghiên cứu xây dựng các văn bản thuộc phạm vi quản lý, trình cấp có thẩm quyền ban hành.</t>
  </si>
  <si>
    <t>- Chủ trì xây dựng hướng dẫn triển khai thực hiện các văn bản thuộc phạm vi quản lý.</t>
  </si>
  <si>
    <t>Chủ trì tổ chức kiểm tra, phân tích đánh giá, báo cáo tổng kết việc thực hiện các văn bản, quy trình, phương pháp, công cụ, định hướng nghiên cứu ... thuộc phạm vi quản lý theo nhiệm vụ được phân công; đề xuất chủ trương, biện pháp uốn nắn, điều chỉnh.</t>
  </si>
  <si>
    <t>Tổ chức thẩm định các văn bản, quy trình, phương pháp, công cụ, định hướng nghiên cứu ... thuộc lĩnh vực công tác được phân công.</t>
  </si>
  <si>
    <t>Tổ chức thực hiện các văn bản, quy trình, phương pháp, công cụ, định hướng nghiên cứu ... thuộc phạm vi quản lý.</t>
  </si>
  <si>
    <t>- Chủ trì xây dựng kế hoạch triển khai thực hiện các văn bản thuộc phạm vi quản lý.</t>
  </si>
  <si>
    <t>- Tham gia xây dựng đề án trình cấp có thẩm quyền theo lĩnh vực công tác được phân công.</t>
  </si>
  <si>
    <t>- Chủ trì xây dựng các văn bản quản lý của ngành, địa phương.</t>
  </si>
  <si>
    <t>- Tham gia xây dựng các văn bản, quy trình, phương pháp, công cụ, định hướng nghiên cứu ... thuộc phạm vi quản lý.</t>
  </si>
  <si>
    <t>- Tham gia xây dựng hướng dẫn thực hiện các văn bản thuộc phạm vi quản lý.</t>
  </si>
  <si>
    <t>Chủ trì tổ chức kiểm tra, phân tích đánh giá, báo cáo tổng kết việc thực hiện các văn bản thuộc phạm vi quản lý theo nhiệm vụ được phân công; đề xuất chủ trương, biện pháp uốn nắn, điều chỉnh.</t>
  </si>
  <si>
    <t>Tham gia thẩm định các văn bản thuộc lĩnh vực công tác được phân công.</t>
  </si>
  <si>
    <t>Chủ trì hoặc tham gia tổ chức triển khai thực hiện các hoạt động thuộc chuyên môn nghiệp vụ.</t>
  </si>
  <si>
    <t>- Tham gia xây dựng kế hoạch triển khai thực hiện các văn bản thuộc phạm vi quản lý.</t>
  </si>
  <si>
    <t>- Tham gia hướng dẫn nghiệp vụ cho cấp dưới.</t>
  </si>
  <si>
    <t>- Tham gia xây dựng các văn bản thuộc thẩm quyền ban hành của cơ quan.</t>
  </si>
  <si>
    <t>- Khả năng hướng dẫn thực hiện nghiệp vụ cho cấp dưới.</t>
  </si>
  <si>
    <t>Tổ chức theo dõi, kiểm tra và báo cáo tình hình về kết quả thực hiện các văn bản thuộc phạm vi quản lý; đề xuất biện pháp uốn nắn, điều chỉnh.</t>
  </si>
  <si>
    <t>-</t>
  </si>
  <si>
    <t>Chủ động phối hợp với các đơn vị liên quan và phối hợp với các viên chức khác triển khai công việc, làm đúng thẩm quyền và trách nhiệm được giao.</t>
  </si>
  <si>
    <t>- Soạn thảo các quy định cụ thể, các văn bản khác thuộc phần việc được phân công.</t>
  </si>
  <si>
    <t>Báo cáo tình hình về kết quả thực hiện các văn bản thuộc phạm vi quản lý</t>
  </si>
  <si>
    <t>Phối hợp với các đơn vị liên quan và phối hợp với các viên chức khác triển khai công việc, làm đúng thẩm quyền và trách nhiệm được giao.</t>
  </si>
  <si>
    <t>- Tham gia soạn thảo các quy định cụ thể, các văn bản khác thuộc phần việc được phân công.</t>
  </si>
  <si>
    <t>Nhóm năng lực quản lý</t>
  </si>
  <si>
    <t>Tư duy chiến lược</t>
  </si>
  <si>
    <t>Quản lý sự thay đổi</t>
  </si>
  <si>
    <t>Ra quyết định</t>
  </si>
  <si>
    <t>Quản lý nguồn lực</t>
  </si>
  <si>
    <t>Ra quyết định phức tạp, không theo chuẩn tắc thuộc quyền hạn, chức năng của lĩnh vực phụ trách</t>
  </si>
  <si>
    <t>Xác định được mục tiêu, kế hoạch công việc cho bản thân.</t>
  </si>
  <si>
    <t>Tổ chức thực hiện công việc tiết kiệm, hiệu quả.</t>
  </si>
  <si>
    <t xml:space="preserve">       BỘ GIÁO DỤC VÀ ĐÀO TẠO</t>
  </si>
  <si>
    <t>PHỤ LỤC 07</t>
  </si>
  <si>
    <t>Vị trí việc làm</t>
  </si>
  <si>
    <t>Hạng chức danh nghề nghiệp tối thiểu</t>
  </si>
  <si>
    <t>Bản mô tả vị trí việc làm</t>
  </si>
  <si>
    <t>Vị trí việc làm gắn với công việc lãnh đạo, quản lý</t>
  </si>
  <si>
    <t>Chủ tịch Hội đồng Trường</t>
  </si>
  <si>
    <t>Phó Trưởng phòng Hành chính - Tổng hợp</t>
  </si>
  <si>
    <t>Phó Trưởng phòng Tổ chức - Cán bộ</t>
  </si>
  <si>
    <t>Trưởng Khoa Giáo dục quốc phòng</t>
  </si>
  <si>
    <t>Phó Trưởng Khoa Giáo dục quốc phòng</t>
  </si>
  <si>
    <t>Trưởng Bộ môn Tin học Kinh tế</t>
  </si>
  <si>
    <t>Trưởng Bộ môn Tin học Trắc địa</t>
  </si>
  <si>
    <t>Khoa Dầu khí và năng lượng</t>
  </si>
  <si>
    <t>Khoa Khoa học và KTĐC</t>
  </si>
  <si>
    <r>
      <t>Trưởng bộ môn Tài chính - Ngân hàng</t>
    </r>
    <r>
      <rPr>
        <i/>
        <sz val="10"/>
        <rFont val="Calibri Light"/>
        <family val="1"/>
        <scheme val="major"/>
      </rPr>
      <t xml:space="preserve"> (Dự kiến)</t>
    </r>
  </si>
  <si>
    <r>
      <t xml:space="preserve">Phó trưởng bộ môn Tài chính - Ngân hàng </t>
    </r>
    <r>
      <rPr>
        <i/>
        <sz val="10"/>
        <rFont val="Calibri Light"/>
        <family val="1"/>
        <scheme val="major"/>
      </rPr>
      <t>(Dự kiến)</t>
    </r>
  </si>
  <si>
    <t>Trưởng Bộ môn Tư tưởng Hồ Chí Minh và Chủ nghĩa xã hội khoa học</t>
  </si>
  <si>
    <t>Phó Trưởng Bộ môn Tư tưởng Hồ Chí Minh và Chủ nghĩa xã hội khoa học</t>
  </si>
  <si>
    <t>Trợ giảng ngành công nghệ thông tin</t>
  </si>
  <si>
    <t>Giảng viên ngành công nghệ thông tin</t>
  </si>
  <si>
    <t>Giảng viên chính ngành công nghệ thông tin</t>
  </si>
  <si>
    <t>Giảng viên cao cấp ngành công nghệ thông tin</t>
  </si>
  <si>
    <t>Trợ giảng ngành khoa học dữ liệu</t>
  </si>
  <si>
    <t>Giảng viên ngành khoa học dữ liệu</t>
  </si>
  <si>
    <t>Giảng viên chính ngành khoa học dữ liệu</t>
  </si>
  <si>
    <t>Giảng viên cao cấp ngành khoa học dữ liệu</t>
  </si>
  <si>
    <t>Trợ giảng ngành Kỹ thuật điện</t>
  </si>
  <si>
    <t>Giảng viên ngành Kỹ thuật điện</t>
  </si>
  <si>
    <t>Giảng viên chính ngành Kỹ thuật điện</t>
  </si>
  <si>
    <t>Giảng viên cao cấp ngành Kỹ thuật điện</t>
  </si>
  <si>
    <t>Trợ giảng ngành Kỹ thuật cơ khí, Kỹ thuật cơ điện tử, Kỹ thuật cơ khí động lực, Kỹ thuật ô tô</t>
  </si>
  <si>
    <t>Giảng viên ngành Kỹ thuật cơ khí, Kỹ thuật cơ điện tử, Kỹ thuật cơ khí động lực, Kỹ thuật ô tô</t>
  </si>
  <si>
    <t>Giảng viên chính ngành Kỹ thuật cơ khí, Kỹ thuật cơ điện tử, Kỹ thuật cơ khí động lực, Kỹ thuật ô tô</t>
  </si>
  <si>
    <t>Giảng viên cao cấp ngành Kỹ thuật cơ khí, Kỹ thuật cơ điện tử, Kỹ thuật cơ khí động lực, Kỹ thuật ô tô</t>
  </si>
  <si>
    <t>Trợ giảng ngành Công nghệ kỹ thuật hóa học và Ngành Kỹ thuật hóa học</t>
  </si>
  <si>
    <t>Giảng viên ngành Công nghệ kỹ thuật hóa học và Ngành Kỹ thuật hóa học</t>
  </si>
  <si>
    <t>Giảng viên chính ngành Công nghệ kỹ thuật hóa học và Ngành Kỹ thuật hóa học</t>
  </si>
  <si>
    <t>Giảng viên cao cấp ngành Công nghệ kỹ thuật hóa học và Ngành Kỹ thuật hóa học</t>
  </si>
  <si>
    <t>Trợ giảng ngành Địa vật lý</t>
  </si>
  <si>
    <t>Giảng viên ngành Địa vật lý</t>
  </si>
  <si>
    <t>Giảng viên chính ngành Địa vật lý</t>
  </si>
  <si>
    <t>Giảng viên cao cấp ngành Địa vật lý</t>
  </si>
  <si>
    <t>Trợ giảng ngành Quản lý phân tích dữ liệu khoa học trái đất</t>
  </si>
  <si>
    <t>Giảng viên ngành Quản lý phân tích dữ liệu khoa học trái đất</t>
  </si>
  <si>
    <t>Giảng viên chính ngành Quản lý phân tích dữ liệu khoa học trái đất</t>
  </si>
  <si>
    <t>Giảng viên cao cấp ngành Quản lý phân tích dữ liệu khoa học trái đất</t>
  </si>
  <si>
    <t>Trợ giảng ngành Kỹ thuật dầu khí, chuyên ngành Khoan - Khai thác dầu khí, Khoan thăm dò - Khảo sát</t>
  </si>
  <si>
    <t>Giảng viên ngành Kỹ thuật dầu khí, chuyên ngành Khoan - Khai thác dầu khí, Khoan thăm dò - Khảo sát</t>
  </si>
  <si>
    <t>Giảng viên chính ngành Kỹ thuật dầu khí, chuyên ngành Khoan - Khai thác dầu khí, Khoan thăm dò - Khảo sát</t>
  </si>
  <si>
    <t>Giảng viên cao cấp ngành Kỹ thuật dầu khí, chuyên ngành Khoan - Khai thác dầu khí, Khoan thăm dò - Khảo sát</t>
  </si>
  <si>
    <t>Trợ giảng ngành Kỹ thuật Dầu khí, chuyên ngành Thiết bị Dầu khí; Dịch vụ Công trình Biển - Dầu khí</t>
  </si>
  <si>
    <t>Giảng viên ngành Kỹ thuật Dầu khí, chuyên ngành Thiết bị Dầu khí; Dịch vụ Công trình Biển - Dầu khí</t>
  </si>
  <si>
    <t>Giảng viên chính ngành Kỹ thuật Dầu khí, chuyên ngành Thiết bị Dầu khí; Dịch vụ Công trình Biển - Dầu khí</t>
  </si>
  <si>
    <t>Giảng viên cao cấp ngành Kỹ thuật Dầu khí, chuyên ngành Thiết bị Dầu khí; Dịch vụ Công trình Biển - Dầu khí</t>
  </si>
  <si>
    <t>Trợ giảng ngành Kỹ thuật dầu khí, chuyên ngành Địa chất dầu khí</t>
  </si>
  <si>
    <t>Giảng viên ngành Kỹ thuật dầu khí, chuyên ngành Địa chất dầu khí</t>
  </si>
  <si>
    <t>Giảng viên chính ngành Kỹ thuật dầu khí, chuyên ngành Địa chất dầu khí</t>
  </si>
  <si>
    <t>Giảng viên cao cấp ngành Kỹ thuật dầu khí, chuyên ngành Địa chất dầu khí</t>
  </si>
  <si>
    <t>Trợ giảng ngành kỹ thuật khí thiên nhiên</t>
  </si>
  <si>
    <t>Giảng viên ngành kỹ thuật khí thiên nhiên</t>
  </si>
  <si>
    <t>Giảng viên chính ngành kỹ thuật khí thiên nhiên</t>
  </si>
  <si>
    <t>Giảng viên cao cấp ngành kỹ thuật khí thiên nhiên</t>
  </si>
  <si>
    <t>Trợ giảng ngành Quản lý - Phát triển các nguồn năng lượng</t>
  </si>
  <si>
    <t>Giảng viên ngành Quản lý - Phát triển các nguồn năng lượng</t>
  </si>
  <si>
    <t>Giảng viên chính ngành Quản lý - Phát triển các nguồn năng lượng</t>
  </si>
  <si>
    <t>Giảng viên cao cấp ngành Quản lý - Phát triển các nguồn năng lượng</t>
  </si>
  <si>
    <t>Trợ giảng ngành Kỹ thuật số trong thăm dò và khai thác tài nguyên thiên nhiên</t>
  </si>
  <si>
    <t>Giảng viên ngành Kỹ thuật số trong thăm dò và khai thác tài nguyên thiên nhiên</t>
  </si>
  <si>
    <t>Giảng viên chính ngành Kỹ thuật số trong thăm dò và khai thác tài nguyên thiên nhiên</t>
  </si>
  <si>
    <t>Giảng viên cao cấp ngành Kỹ thuật số trong thăm dò và khai thác tài nguyên thiên nhiên</t>
  </si>
  <si>
    <t>Trợ giảng ngành Đường lối quân sự</t>
  </si>
  <si>
    <t>Giảng viên ngành Đường lối quân sự</t>
  </si>
  <si>
    <t>Trợ giảng ngành kỹ thuật quân sự</t>
  </si>
  <si>
    <t>Giảng viên ngành Kỹ thuật quân sự</t>
  </si>
  <si>
    <t>Trợ giảng ngành Kỹ thuật vật liệu</t>
  </si>
  <si>
    <t>Giảng viên ngành Kỹ thuật vật liệu</t>
  </si>
  <si>
    <t>Giảng viên chính ngành Kỹ thuật vật liệu</t>
  </si>
  <si>
    <t>Giảng viên cao cấp ngành Kỹ thuật vật liệu</t>
  </si>
  <si>
    <t>Trợ giảng ngành Hóa dược</t>
  </si>
  <si>
    <t>Giảng viên ngành Hóa dược</t>
  </si>
  <si>
    <t>Giảng viên chính ngành Hóa dược</t>
  </si>
  <si>
    <t>Giảng viên cao cấp ngành Hóa dược</t>
  </si>
  <si>
    <t>Trợ giảng ngoại ngữ</t>
  </si>
  <si>
    <t>Giảng viên ngoại ngữ</t>
  </si>
  <si>
    <t>Giảng viên chính giảng dạy ngoại ngữ</t>
  </si>
  <si>
    <t>Giảng viên cao cấp giảng dạy ngoại ngữ</t>
  </si>
  <si>
    <t>Trợ giảng khoa học cơ bản</t>
  </si>
  <si>
    <t>Giảng viên khoa học cơ bản</t>
  </si>
  <si>
    <t>Giảng viên chính khoa học cơ bản</t>
  </si>
  <si>
    <t>Giảng viên cao cấp khoa học cơ bản</t>
  </si>
  <si>
    <t>Trợ giảng ngành Địa chất học</t>
  </si>
  <si>
    <t>Giảng viên ngành Địa chất học</t>
  </si>
  <si>
    <t>Giảng viên chính ngành Địa chất học</t>
  </si>
  <si>
    <t>Giảng viên cao cấp ngành Địa chất học</t>
  </si>
  <si>
    <t>Trợ giảng ngành Du lịch địa chất</t>
  </si>
  <si>
    <t>Giảng viên ngành Du lịch địa chất</t>
  </si>
  <si>
    <t>Giảng viên chính ngành Du lịch địa chất</t>
  </si>
  <si>
    <t>Giảng viên cao cấp ngành Du lịch địa chất</t>
  </si>
  <si>
    <t>Trợ giảng chuyên ngành Địa chất thủy văn - Địa chất công trinh</t>
  </si>
  <si>
    <t>Giảng viên chuyên ngành Địa chất thủy văn - Địa chất công trinh</t>
  </si>
  <si>
    <t>Giảng viên chính chuyên ngành Địa chất thủy văn - Địa chất công trinh</t>
  </si>
  <si>
    <t>Giảng viên cao cấp chuyên ngành Địa chất thủy văn - Địa chất công trinh</t>
  </si>
  <si>
    <t>Trợ giảng ngành Kỹ thuật tài nguyên nước</t>
  </si>
  <si>
    <t>Giảng viên ngành Kỹ thuật tài nguyên nước</t>
  </si>
  <si>
    <t>Giảng viên chính ngành Kỹ thuật tài nguyên nước</t>
  </si>
  <si>
    <t>Trợ giảng ngành Kỹ thuật Địa chất</t>
  </si>
  <si>
    <t>Giảng viên ngành Kỹ thuật Địa chất</t>
  </si>
  <si>
    <t>Giảng viên chính ngành Kỹ thuật Địa chất</t>
  </si>
  <si>
    <t>Giảng viên cao cấp ngành Kỹ thuật Địa chất</t>
  </si>
  <si>
    <t>Trợ giảng nhóm ngành Đá quý, đá mỹ nghệ, Kỹ thuật địa chất, Địa chất học, Du lịch Địa chất</t>
  </si>
  <si>
    <t>Giảng viên ngành Đá quý, đá mỹ nghệ</t>
  </si>
  <si>
    <t>Giảng viên chính ngành Đá quý, đá mỹ nghệ</t>
  </si>
  <si>
    <t>Giảng viên cao cấp ngành Đá quý, đá mỹ nghệ</t>
  </si>
  <si>
    <t>Trợ giảng ngành Quản trị kinh doanh; Marketing</t>
  </si>
  <si>
    <t>Giảng viên ngành Quản trị kinh doanh; Marketing</t>
  </si>
  <si>
    <t>Giảng viên chính ngành Quản trị kinh doanh; Marketing</t>
  </si>
  <si>
    <t>Giảng viên cao cấp ngành Quản trị kinh doanh; Marketing</t>
  </si>
  <si>
    <t>Trợ giảng ngành Quản lý công nghiệp</t>
  </si>
  <si>
    <t>Giảng viên ngành Quản lý công nghiệp</t>
  </si>
  <si>
    <t>Giảng viên chính ngành Quản lý công nghiệp</t>
  </si>
  <si>
    <t>Giảng viên cao cấp ngành Quản lý công nghiệp</t>
  </si>
  <si>
    <t>Trợ giảng ngành Kế toán; Tài chính - Ngân hàng</t>
  </si>
  <si>
    <t>Giảng viên ngành Kế toán; Tài chính - Ngân hàng</t>
  </si>
  <si>
    <t>Giảng viên chính ngành Kế toán; Tài chính - Ngân hàng</t>
  </si>
  <si>
    <t>Giảng viên cao cấp ngành Kế toán; Tài chính - Ngân hàng</t>
  </si>
  <si>
    <t>Trợ giảng ngành Luật Kinh tế (Dự kiến)</t>
  </si>
  <si>
    <t>Giảng viên  ngành Luật Kinh tế (Dự kiến)</t>
  </si>
  <si>
    <t>Giảng viên chính ngành Luật Kinh tế (Dự kiến)</t>
  </si>
  <si>
    <t>Giảng viên cao cấp ngành Luật Kinh tế (Dự kiến)</t>
  </si>
  <si>
    <t xml:space="preserve">Trợ giảng lý luận chính trị </t>
  </si>
  <si>
    <t>Giảng viên lý luận chính trị</t>
  </si>
  <si>
    <t>Giảng viên chính lý luận chính trị</t>
  </si>
  <si>
    <t>Giảng viên cao cấp lý luận chính trị</t>
  </si>
  <si>
    <t>Trợ giảng ngành Kỹ thuật Tuyển khoáng + ngành Kỹ thuật tái chế</t>
  </si>
  <si>
    <t>Giảng viên ngành Kỹ thuật Tuyển khoáng + ngành Kỹ thuật tái chế</t>
  </si>
  <si>
    <t>Giảng viên chính ngành Kỹ thuật Tuyển khoáng + ngành Kỹ thuật tái chế</t>
  </si>
  <si>
    <t>Giảng viên cao cấp ngành Kỹ thuật Tuyển khoáng + ngành Kỹ thuật tái chế</t>
  </si>
  <si>
    <t>Trợ giảng ngành Kỹ thuật Môi trường</t>
  </si>
  <si>
    <t>Giảng viên ngành Kỹ thuật Môi trường</t>
  </si>
  <si>
    <t>Giảng viên chính ngành Kỹ thuật Môi trường</t>
  </si>
  <si>
    <t>Giảng viên cao cấp ngành Kỹ thuật Môi trường</t>
  </si>
  <si>
    <t>Giảng viên Quản lý tài nguyên và Môi trường</t>
  </si>
  <si>
    <t>Giảng viên chính Quản lý tài nguyên và Môi trường</t>
  </si>
  <si>
    <t>Giảng viên cao cấp Quản lý tài nguyên và Môi trường</t>
  </si>
  <si>
    <t>Giảng viên Môi trường và An toàn</t>
  </si>
  <si>
    <t>Giảng viên chính Môi trường và An toàn</t>
  </si>
  <si>
    <t>Giảng viên cao cấp Môi trường và An toàn</t>
  </si>
  <si>
    <t>Khoa Trắc địa - BĐ và QLĐĐ</t>
  </si>
  <si>
    <t>Trợ giảng ngành Quản lý phát triển đô thị và Bất động sản</t>
  </si>
  <si>
    <t>Giảng viên ngành Quản lý phát triển đô thị và Bất động sản</t>
  </si>
  <si>
    <t>Giảng viên chính ngành Quản lý phát triển đô thị và Bất động sản</t>
  </si>
  <si>
    <t>Giảng viên cao cấp ngành Quản lý phát triển đô thị và Bất động sản</t>
  </si>
  <si>
    <t>Trợ giảng ngành Quản lý đất đai</t>
  </si>
  <si>
    <t>Giảng viên ngành Quản lý đất đai</t>
  </si>
  <si>
    <t>Giảng viên chính ngành Quản lý đất đai</t>
  </si>
  <si>
    <t>Giảng viên cao cấp ngành Quản lý đất đai</t>
  </si>
  <si>
    <t>Trợ giảng ngành Kỹ thuật trắc địa - bản đồ</t>
  </si>
  <si>
    <t>Giảng viên ngành Kỹ thuật trắc địa - bản đồ</t>
  </si>
  <si>
    <t>Giảng viên chính ngành Kỹ thuật trắc địa - bản đồ</t>
  </si>
  <si>
    <t>Giảng viên cao cấp ngành Kỹ thuật trắc địa - bản đồ</t>
  </si>
  <si>
    <t>Trợ giảng ngành Địa tin học</t>
  </si>
  <si>
    <t>Giảng viên ngành Địa tin học</t>
  </si>
  <si>
    <t>Giảng viên chính ngành Địa tin học</t>
  </si>
  <si>
    <t>Giảng viên cao cấp ngành Địa tin học</t>
  </si>
  <si>
    <t>Trợ giảng khối ngành Xây dựng</t>
  </si>
  <si>
    <t>Giảng viên khối ngành Xây dựng</t>
  </si>
  <si>
    <t>Giảng viên chính khối ngành Xây dựng</t>
  </si>
  <si>
    <t>Giảng viên cao cấp khối ngành Xây dựng</t>
  </si>
  <si>
    <t>PHỤ LỤC 08</t>
  </si>
  <si>
    <t>KHUNG NĂNG LỰC VỊ TRÍ VIỆC LÀM TRONG TRƯỜNG ĐẠI HỌC MỎ - ĐỊA CHẤT ĐẾN NĂM 2025</t>
  </si>
  <si>
    <t>Khung năng lực tối thiểu của vị trí việc làm</t>
  </si>
  <si>
    <t>1. Yêu cầu về trình độ: 
- Có bằng Tiến sĩ trở lên phù hợp với vị trí việc làm.
- Chức danh nghề nghiệp tối thiểu: giảng viên.
- Lý luận chính trị: Có trình độ lý luận chính trị cao cấp hoặc cử nhân chính trị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5
- Năng lực chuyên môn: 5
- Năng lực quản lý: 5
- Bảo đảm năng lực lãnh đạo, quản lý theo quy định pháp luật.</t>
  </si>
  <si>
    <t>Quy định chi tiết trong Bản mô tả vị trí việc làm</t>
  </si>
  <si>
    <t>1. Yêu cầu về trình độ: 
- Có bằng đại học trở lên phù hợp với vị trí việc làm.
- Chức danh nghề nghiệp tối thiểu: giảng viên hoặc tương đương.
- Lý luận chính trị: trung cấp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4
- Năng lực chuyên môn: 4
- Năng lực quản lý: 4
- Bảo đảm năng lực lãnh đạo, quản lý theo quy định pháp luật.</t>
  </si>
  <si>
    <t>1. Yêu cầu về trình độ: 
- Có bằng đại học trở lên phù hợp với vị trí việc làm.
- Chức danh nghề nghiệp tối thiểu: giảng viên hoặc tương đương.
- Lý luận chính trị: trung cấp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3
- Năng lực chuyên môn: 3
- Năng lực quản lý: 3
- Bảo đảm năng lực lãnh đạo, quản lý theo quy định pháp luật.</t>
  </si>
  <si>
    <t>1. Yêu cầu về trình độ: 
- Có bằng Tiến sĩ trở lên phù hợp với vị trí việc làm.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4
- Năng lực chuyên môn: 4
- Năng lực quản lý: 4
- Bảo đảm năng lực lãnh đạo, quản lý theo quy định pháp luật.</t>
  </si>
  <si>
    <t>1. Yêu cầu về trình độ: 
- Có bằng đại học trở lên phù hợp với vị trí việc làm.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4): Có năng lực về ngoại ngữ (sử dụng tốt 2 ngoại ngữ trở lên là lợi thế), năng lực kết nối, làm việc dưới cường độ cao, có kỹ năng tin học văn phòng thành thạo, có tư duy đổi mới năng động sáng tạo, phát huy sáng kiến
- Năng lực chuyên môn (cấp 4): nắm bắt chức năng nghiệp vụ, có khả năng xây dựng và triển khai các hoạt động HTQT như chương trình đào tạo, tổ chức hội nghị - hội thảo, xây dựng các mối quan hệ với các đối tác uy tín trên thế giới, phát triển và triển khai các dự án hợp tác quốc tế
- Năng lực quản lý (cấp 4): có năng lực tổ chức điều hành, phối hợp xử lý thông tin trong triển khai thực hiện nhiệm vụ; có năng lực tham mưu, quản lý, năng lực tổng hợp, phân tích, đánh giá kết quả công việc, đề xuất, phối hợp với cấp có thẩm quyền hoàn thiện các vấn đề chuyên môn nghiệp vụ được giao, có khả năng đoàn kết, tập hợp quần chúng, được viên chức người lao động trong đơn vị tín nhiệm</t>
  </si>
  <si>
    <t>1. Yêu cầu về trình độ: 
- Có bằng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3): Có năng lực về ngoại ngữ (sử dụng tốt 2 ngoại ngữ trở lên là lợi thế), năng lực kết nối, làm việc dưới cường độ cao, có kỹ năng tin học văn phòng thành thạo, có tư duy đổi mới năng động sáng tạo, phát huy sáng kiến
- Năng lực chuyên môn (cấp 3): nắm bắt chức năng nghiệp vụ, có khả năng xây dựng và triển khai các hoạt động HTQT như chương trình đào tạo, tổ chức hội nghị - hội thảo, xây dựng các mối quan hệ với các đối tác uy tín trên thế giới, phát triển và triển khai các dự án hợp tác quốc tế
- Năng lực quản lý (cấp 3): có năng lực tổ chức điều hành, phối hợp xử lý thông tin trong triển khai thực hiện nhiệm vụ; có năng lực tham mưu, quản lý, năng lực tổng hợp, phân tích, đánh giá kết quả công việc, đề xuất, phối hợp với cấp có thẩm quyền hoàn thiện các vấn đề chuyên môn nghiệp vụ được giao, có khả năng đoàn kết, tập hợp quần chúng, được viên chức người lao động trong đơn vị tín nhiệm</t>
  </si>
  <si>
    <t>1. Yêu cầu về trình độ: 
- Có bằng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4): Có phẩm chất đạo đức tốt, trung thực, thẳng thắn, có uy tín trong Nhà trường; Sử dụng máy vi tính thành thạo; 
- Năng lực chuyên môn (cấp 4): Nắm vững các văn bản quy phạm pháp luật chung và các văn bản liên quan đến công tác kế toán tài chính, công tác chung của Nhà trường, đặc biệt là các văn bản, chính sách mới được ban hành 
- Năng lực quản lý (cấp 4): Có uy tín, khả năng kết nối với các đơn vị trong và ngoài trường trong giải quyết công việc của Trường. Có năng lực tổ chức và triển khai hiệu quả công tác của phòng Kế hoạch Tài chính và của Nhà trường trong phạm vi công việc được giao;
- Bảo đảm tiêu chuẩn năng lực theo quy định pháp luật.</t>
  </si>
  <si>
    <t>1. Yêu cầu về trình độ: 
- Có bằng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3): Có phẩm chất đạo đức tốt, trung thực, thẳng thắn, có uy tín trong Nhà trường; Sử dụng máy vi tính thành thạo; 
- Năng lực chuyên môn (cấp 3): Nắm vững các văn bản quy phạm pháp luật chung và các văn bản liên quan đến công tác kế toán tài chính, công tác chung của Nhà trường, đặc biệt là các văn bản, chính sách mới được ban hành 
- Năng lực quản lý (cấp 3): Có uy tín, khả năng kết nối với các đơn vị trong và ngoài trường trong giải quyết công việc của Trường. Có năng lực tổ chức và triển khai hiệu quả công tác của phòng Kế hoạch Tài chính và của Nhà trường trong phạm vi công việc được giao;
- Bảo đảm tiêu chuẩn năng lực theo quy định pháp luật.</t>
  </si>
  <si>
    <t>1. Yêu cầu về trình độ: 
- Có trình độ chuyên môn nghiệp vụ về kế toán từ trình độ đại học trở lên.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4): Có phẩm chất đạo đức tốt, trung thực, thẳng thắn, có uy tín trong Nhà trường; Sử dụng máy vi tính thành thạo; 
- Năng lực chuyên môn (cấp 4): Nắm vững các văn bản quy phạm pháp luật chung và các văn bản liên quan đến công tác kế toán tài chính, công tác chung của Nhà trường, đặc biệt là các văn bản, chính sách mới được ban hành 
- Năng lực quản lý (cấp 4): Có uy tín, khả năng kết nối với các đơn vị trong và ngoài trường trong giải quyết công việc của Trường. Có năng lực tổ chức và triển khai hiệu quả công tác của phòng Kế hoạch Tài chính và của Nhà trường trong phạm vi công việc được giao;
- Bảo đảm tiêu chuẩn năng lực theo quy định pháp luật.</t>
  </si>
  <si>
    <t>1. Yêu cầu về trình độ: 
- Có bằng thạc sĩ trở lên phù hợp với vị trí việc làm.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4
- Năng lực chuyên môn: 4
- Năng lực quản lý: 4
- Bảo đảm năng lực lãnh đạo, quản lý theo quy định pháp luật.</t>
  </si>
  <si>
    <t>1. Yêu cầu về trình độ: 
- Có bằng Tiến sĩ trở lên phù hợp với vị trí việc làm.
- Chức danh nghề nghiệp tối thiểu: giảng viên
- Lý luận chính trị: Có trình độ lý luận chính trị cao cấp hoặc cử nhân chính trị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4
- Năng lực chuyên môn: 4
- Năng lực quản lý: 4
- Bảo đảm năng lực lãnh đạo, quản lý theo quy định pháp luật.</t>
  </si>
  <si>
    <t>1. Yêu cầu về trình độ: 
- Có bằng đại học trở lên phù hợp với vị trí việc làm.
- Chức danh nghề nghiệp tối thiểu: giảng viên và tương đương.
- Lý luận chính trị: Có trình độ lý luận chính trị cao cấp hoặc cử nhân chính trị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3
- Năng lực chuyên môn: 3
- Năng lực quản lý: 3
- Bảo đảm năng lực lãnh đạo, quản lý theo quy định pháp luật.</t>
  </si>
  <si>
    <t>1. Yêu cầu về trình độ: 
- Có trình độ chuyên môn, nghiệp vụ về kế toán từ trình độ đại học trở lên.
- Chức danh nghề nghiệp: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4): Có phẩm chất đạo đức tốt, trung thực, thẳng thắn, có uy tín trong Nhà trường; Sử dụng máy vi tính thành thạo; 
- Năng lực chuyên môn (cấp 4): Nắm vững các văn bản quy phạm pháp luật chung và các văn bản liên quan đến công tác kế toán tài chính, công tác chung của Nhà trường, đặc biệt là các văn bản, chính sách mới được ban hành 
- Năng lực quản lý (cấp 4): Có uy tín, khả năng kết nối với các đơn vị trong và ngoài trường trong giải quyết công việc của Trường. Có năng lực tổ chức và triển khai hiệu quả công tác của phòng Kế hoạch Tài chính và của Nhà trường trong phạm vi công việc được giao;
- Bảo đảm tiêu chuẩn năng lực theo quy định pháp luật.</t>
  </si>
  <si>
    <t>1. Yêu cầu về trình độ: 
- Có trình độ chuyên môn, nghiệp vụ về kế toán từ trình độ đại học trở lên.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4): Có phẩm chất đạo đức tốt, trung thực, thẳng thắn, có uy tín trong Nhà trường; Sử dụng máy vi tính thành thạo; 
- Năng lực chuyên môn (cấp 4): Nắm vững các văn bản quy phạm pháp luật chung và các văn bản liên quan đến công tác kế toán tài chính, công tác chung của Nhà trường, đặc biệt là các văn bản, chính sách mới được ban hành 
- Năng lực quản lý (cấp 4): Có uy tín, khả năng kết nối với các đơn vị trong và ngoài trường trong giải quyết công việc của Trường. Có năng lực tổ chức và triển khai hiệu quả công tác của phòng Kế hoạch Tài chính và của Nhà trường trong phạm vi công việc được giao;
- Bảo đảm tiêu chuẩn năng lực theo quy định pháp luật.</t>
  </si>
  <si>
    <t>1. Yêu cầu về trình độ: 
- Có trình độ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4): có kinh nghiệm trong giảng dạy và nghiên cứu khoa học; có kinh nghiệm về quản lý; Có uy tín khoa học; Có kinh nghiệm trong quản lý PTN; Có phẩm chất, đạo đức lối sống lành mạnh: Đảm bảo luôn chấp hành chủ trương, chính sách của Đảng, nhà nước; Có tinh thần trách nhiệm cao, chịu được áp lực công việc; Có lối sống, tác phong giao tiếp ứng xử văn minh, có văn hóa, phù hợp với môi trường giáo dục; Hiểu biết xã hội, có năng lực hoạt động xã hội, xây dựng và phát triển mối quan hệ với cộng đồng
+ Năng lực chuyên môn (cấp 4): có kiến thức chuyên môn vững vàng, có kỹ năng xử lý các hoạt động chuyên môn; có năng lực để tự thực hiện tốt nhiệm vụ trong giảng dạy, nghiên cứu khoa học; có khả năng sử dụng các phương tiện, phương pháp phù hợp để hỗ trợ có hiệu quả công tác chuyên môn; Nắm vững kiến thức và có kinh nghiệm vận hành thiết bị lõi của trung tâm hệ thống LA ICPms và SEM, có khả năng định hướng phát triển phương pháp phân tích mới trên cơ sở thiết bị hiện có của trung tâm. 
+ Năng lực quản lý (cấp 4): Có tầm nhìn chiến lược về định hướng hoạt động của Trung tâm; Quyết đoán, bản lĩnh, dám chịu trách nhiệm trong điều hành công việc; Có khả năng quản lý  nhân lực và bao quát toàn diện mọi mặt hoạt động của Trung tâm; Có đầu óc tổ chức và điều hành mọi hoạt động cũng như tạo khối đoàn kết thống nhất trong TT, qua đó khai thác tối đa thế mạnh của từng thành viên và sự hợp tác giữa các thành viên, nhóm thành viên; Có khả năng kết nối và xây dựng, phát triển mối quan hệ trong và ngoài nước về hợp tác NCKH, trao đổi KHCN.
- Bảo đảm năng lực lãnh đạo, quản lý theo quy định pháp luật.</t>
  </si>
  <si>
    <t>1. Yêu cầu về trình độ: 
- Có trình độ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3): có kinh nghiệm trong giảng dạy và nghiên cứu khoa học; có kinh nghiệm về quản lý; Có uy tín khoa học; Có kinh nghiệm trong quản lý PTN; Có phẩm chất, đạo đức lối sống lành mạnh: Đảm bảo luôn chấp hành chủ trương, chính sách của Đảng, nhà nước; Có tinh thần trách nhiệm cao, chịu được áp lực công việc; Có lối sống, tác phong giao tiếp ứng xử văn minh, có văn hóa, phù hợp với môi trường giáo dục; Hiểu biết xã hội, có năng lực hoạt động xã hội, xây dựng và phát triển mối quan hệ với cộng đồng
+ Năng lực chuyên môn (cấp 3): có kiến thức chuyên môn vững vàng, có kỹ năng xử lý các hoạt động chuyên môn; có năng lực để tự thực hiện tốt nhiệm vụ trong giảng dạy, nghiên cứu khoa học; có khả năng sử dụng các phương tiện, phương pháp phù hợp để hỗ trợ có hiệu quả công tác chuyên môn; Nắm vững kiến thức và có kinh nghiệm vận hành thiết bị lõi của trung tâm hệ thống LA ICPms và SEM, có khả năng định hướng phát triển phương pháp phân tích mới trên cơ sở thiết bị hiện có của trung tâm. 
+ Năng lực quản lý (cấp 3): Có tầm nhìn chiến lược về định hướng hoạt động của Trung tâm; Quyết đoán, bản lĩnh, dám chịu trách nhiệm trong điều hành công việc; Có khả năng quản lý  nhân lực và bao quát toàn diện mọi mặt hoạt động của Trung tâm; Có đầu óc tổ chức và điều hành mọi hoạt động cũng như tạo khối đoàn kết thống nhất trong TT, qua đó khai thác tối đa thế mạnh của từng thành viên và sự hợp tác giữa các thành viên, nhóm thành viên; Có khả năng kết nối và xây dựng, phát triển mối quan hệ trong và ngoài nước về hợp tác NCKH, trao đổi KHCN.
- Bảo đảm năng lực lãnh đạo, quản lý theo quy định pháp luật.</t>
  </si>
  <si>
    <t>1. Yêu cầu về trình độ: 
- Có trình độ đại học trở lên (Bác Sỹ) phù hợp với vị trí việc làm.
- Chức danh nghề nghiệp: giảng viên và tương đương.
- Lý luận chính trị: trung cấp trở lên
- Có chứng chỉ hành nghề chuyên môn; chứng chỉ bồi dưỡng theo quy định pháp luật.
2. Yêu cầu về năng lực: 
- Nắm vững các quy định của pháp luật, chế độ chính sách của ngành y tế, và các kiến thức cơ bản về chuyên môn nghiệp vụ
- Nắm rõ quy trình xây dựng các phương án, kế hoạch, các quyết định cụ thể và có kiến thức am hiểu về ngành y tế, lĩnh vực được giao; có kỹ năng, hiểu các vấn đề được giao nghiên cứu, để tham mưu cho Ban Giám hiệu
- Có phương pháp nghiên cứu, tổng kết và đề xuất, cải tiến nghiệp vụ quản lý; có năng lực làm việc độc lập hoặc phối hợp các đơn vị; có năng lực triển khai công việc, chỉ đạo tổ chức, bảo đảm tiến độ, chất lượng và hiệu quả
Am hiểu thực tiễn, kinh tế - xã hội về công tác quản lý đối với lĩnh vực ngành y tế- Sử dụng thành thạo tin học văn phòng; có khả năng áp dụng ứng dụng công nghệ thông tin, sử dụng ngoại ngữ trong công việc.
- Năng lực chung: 4
- Năng lực chuyên môn: 4
- Năng lực quản lý: 4
- Bảo đảm năng lực lãnh đạo, quản lý theo quy định pháp luật.</t>
  </si>
  <si>
    <t>1. Yêu cầu về trình độ: 
- Có bằng Thạc sĩ trở lên phù hợp với vị trí việc làm, riêng đối với vị trí việc làm phụ trách đào tạo, khoa học công nghệ thì có bằng Tiến sĩ trở lên.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3 - 4
- Năng lực chuyên môn: 3 - 4
- Năng lực quản lý: 3 - 4
- Bảo đảm năng lực lãnh đạo, quản lý theo quy định pháp luật.</t>
  </si>
  <si>
    <t>1. Yêu cầu về trình độ: 
- Có bằng Thạc sĩ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4
- Năng lực chuyên môn: 4
- Năng lực quản lý: 4
- Bảo đảm năng lực lãnh đạo, quản lý theo quy định pháp luật.</t>
  </si>
  <si>
    <t>1. Yêu cầu về trình độ: 
- Có bằng Thạc sĩ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Năng lực chuyên môn: 3
- Năng lực quản lý: 3
- Bảo đảm năng lực lãnh đạo, quản lý theo quy định pháp luật.</t>
  </si>
  <si>
    <t>1. Yêu cầu về trình độ: 
- Có bằng Thạc sĩ trở lên phù hợp với vị trí việc làm.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4
- Năng lực chuyên môn: 4
- Năng lực quản lý: 4
- Bảo đảm năng lực lãnh đạo, quản lý theo quy định pháp luật.</t>
  </si>
  <si>
    <t>1. Yêu cầu về trình độ: 
- Có bằng Thạc sĩ trở lên phù hợp với vị trí việc làm.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Năng lực chuyên môn: 3
- Năng lực quản lý: 3
- Bảo đảm năng lực lãnh đạo, quản lý theo quy định pháp luật.</t>
  </si>
  <si>
    <t>1. Yêu cầu về trình độ: 
- Có bằng Thạc sĩ trở lên phù hợp với vị trí việc làm, riêng đối với vị trí việc làm phụ trách đào tạo, khoa học công nghệ thì có bằng Tiến sĩ trở lên.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3 - 4
- Năng lực chuyên môn: 3 - 4
- Năng lực quản lý: 3 - 4
- Bảo đảm năng lực lãnh đạo, quản lý theo quy định pháp luật.</t>
  </si>
  <si>
    <t>1. Yêu cầu về trình độ: 
- Có trình độ chuyên môn, nghiệp vụ về kế toán từ trình độ đại học trở lên.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3): Có phẩm chất đạo đức tốt, trung thực, thẳng thắn, có uy tín trong Nhà trường; Sử dụng máy vi tính thành thạo; 
- Năng lực chuyên môn (cấp 3): Nắm vững các văn bản quy phạm pháp luật chung và các văn bản liên quan đến công tác kế toán tài chính, công tác chung của Nhà trường, đặc biệt là các văn bản, chính sách mới được ban hành 
- Năng lực quản lý (cấp 3): Có uy tín, khả năng kết nối với các đơn vị trong và ngoài trường trong giải quyết công việc của Trường. Có năng lực tổ chức và triển khai hiệu quả công tác của phòng Kế hoạch Tài chính và của Nhà trường trong phạm vi công việc được giao;
- Bảo đảm tiêu chuẩn năng lực theo quy định pháp luật.</t>
  </si>
  <si>
    <t>1. Yêu cầu về trình độ: 
- Có bằng Tiến sĩ trở lên phù hợp với vị trí việc làm.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Năng lực chuyên môn: 3
- Năng lực quản lý: 3
- Bảo đảm năng lực lãnh đạo, quản lý theo quy định pháp luật.</t>
  </si>
  <si>
    <t>1. Yêu cầu về trình độ: 
- Có bằng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Năng lực chuyên môn: 3
- Năng lực quản lý: 3
- Bảo đảm năng lực lãnh đạo, quản lý theo quy định pháp luật.</t>
  </si>
  <si>
    <t>1. Yêu cầu về trình độ: 
- Có trình độ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Năng lực chuyên môn: 3
- Năng lực quản lý: 3
- Bảo đảm năng lực lãnh đạo, quản lý theo quy định pháp luật.</t>
  </si>
  <si>
    <t>1. Yêu cầu về trình độ: 
- Có bằng tốt nghiệp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Năng lực chuyên môn: 3
- Năng lực quản lý: 3
- Bảo đảm năng lực lãnh đạo, quản lý theo quy định pháp luật.</t>
  </si>
  <si>
    <t>1. Yêu cầu về trình độ đào tạo, bồi dưỡng
- Có bằng đại học chính quy trở lên phù hợp với vị trí việc làm, ngành hoặc chuyên ngành giảng dạy.
- Bảo đảm tiêu chuẩn chức danh nghề nghiệp theo quy định pháp luật.
2. Yêu cầu về năng lực (theo khung năng lực 5 cấp):
- Năng lực chung: Có đạo đức, bản lĩnh (cấp độ 3), ....
- Năng lực chuyên môn: Có khả năng giảng dạy, hướng dẫn đại học và sau đại học (cấp độ 3), ... 
- Năng lực quản lý: Có tư duy chiến lược, quản lý sự thay đổi, ra quyết định, phát triển nhân viên (cấp độ 3), ...
- Bảo đảm tiêu chuẩn chức danh nghề nghiệp theo quy định pháp luật.</t>
  </si>
  <si>
    <t>1. Yêu cầu về trình độ đào tạo, bồi dưỡng
- Có bằng thạc sỹ trở lên phù hợp với vị trí việc làm, ngành hoặc chuyên ngành giảng dạy.
- Bảo đảm tiêu chuẩn chức danh nghề nghiệp theo quy định pháp luật.
2. Yêu cầu về năng lực (theo khung năng lực 5 cấp):
- Năng lực chung: Có đạo đức, bản lĩnh (cấp độ 3), ....
- Năng lực chuyên môn: Có khả năng giảng dạy, hướng dẫn đại học và sau đại học (cấp độ 3), ... 
- Năng lực quản lý: Có tư duy chiến lược, quản lý sự thay đổi, ra quyết định, phát triển nhân viên (cấp độ 3), ...
- Bảo đảm tiêu chuẩn chức danh nghề nghiệp theo quy định pháp luật.</t>
  </si>
  <si>
    <t>1. Yêu cầu về trình độ đào tạo, bồi dưỡng
- Có bằng thạc sỹ trở lên phù hợp với vị trí việc làm, ngành hoặc chuyên ngành giảng dạy.
- Bảo đảm tiêu chuẩn chức danh nghề nghiệp theo quy định pháp luật.
2. Yêu cầu về năng lực (theo khung năng lực 5 cấp):
- Năng lực chung: Có đạo đức, bản lĩnh (cấp độ 4), ....
- Năng lực chuyên môn: Có khả năng giảng dạy, hướng dẫn đại học và sau đại học (cấp độ 4), ... 
- Năng lực quản lý: Có tư duy chiến lược, quản lý sự thay đổi, ra quyết định, phát triển nhân viên (cấp độ 4), ...
- Bảo đảm tiêu chuẩn chức danh nghề nghiệp theo quy định pháp luật.</t>
  </si>
  <si>
    <t>1. Yêu cầu về trình độ đào tạo, bồi dưỡng
- Có bằng tiến sĩ phù hợp với vị trí việc làm, ngành hoặc chuyên ngành giảng dạy.
- Bảo đảm tiêu chuẩn chức danh nghề nghiệp theo quy định pháp luật.
2. Yêu cầu về năng lực (theo khung năng lực 5 cấp):
- Năng lực chung: Có đạo đức, bản lĩnh (cấp độ 5), ....
- Năng lực chuyên môn: Có khả năng giảng dạy, hướng dẫn đại học và sau đại học (cấp độ 5), ... 
- Năng lực quản lý: Có tư duy chiến lược, quản lý sự thay đổi, ra quyết định, phát triển nhân viên (cấp độ 5), ...
- Bảo đảm tiêu chuẩn chức danh nghề nghiệp theo quy định pháp luật.</t>
  </si>
  <si>
    <t>1. Yêu cầu về trình độ đào tạo, bồi dưỡng
- Có bằng đại học chính quy trở lên thuộc chuyên ngành kỹ thuật, công nghệ.
- Bảo đảm tiêu chuẩn chức danh nghề nghiệp theo quy định pháp luật.
2. Yêu cầu về năng lực (theo khung năng lực 5 cấp):
- Năng lực chung: Có đạo đức, bản lĩnh (cấp độ 3), ....
- Năng lực chuyên môn: Có khả năng giảng dạy, hướng dẫn đại học và sau đại học (cấp độ 3), ... 
- Năng lực quản lý: Có tư duy chiến lược, quản lý sự thay đổi, ra quyết định, phát triển nhân viên (cấp độ 3), ...
- Bảo đảm tiêu chuẩn chức danh nghề nghiệp theo quy định pháp luật.</t>
  </si>
  <si>
    <t>1. Yêu cầu về trình độ đào tạo, bồi dưỡng
- Có trình độ trung cấp trở lên thuộc chuyên ngành kỹ thuật, công nghệ.
- Bảo đảm tiêu chuẩn chức danh nghề nghiệp theo quy định pháp luật.
2. Yêu cầu về năng lực (theo khung năng lực 5 cấp):
- Năng lực chung: Có đạo đức, bản lĩnh (cấp độ 2), ....
- Năng lực chuyên môn: Có khả năng giảng dạy, hướng dẫn đại học và sau đại học (cấp độ 2), ... 
- Năng lực quản lý: Có tư duy chiến lược, quản lý sự thay đổi, ra quyết định, phát triển nhân viên (cấp độ 2), ...
- Bảo đảm tiêu chuẩn chức danh nghề nghiệp theo quy định pháp luật.</t>
  </si>
  <si>
    <t>1. Yêu cầu về trình độ đào tạo, bồi dưỡng
- Có trình độ thạc sĩ trở lên phù hợp với chuyên ngành nghiên cứu.
- Bảo đảm tiêu chuẩn chức danh nghề nghiệp theo quy định pháp luật.
2. Yêu cầu về năng lực (theo khung năng lực 5 cấp):
- Năng lực chung: Có đạo đức, bản lĩnh (cấp độ 3), ....
- Năng lực chuyên môn: Có khả năng giảng dạy, hướng dẫn đại học và sau đại học (cấp độ 3), ... 
- Năng lực quản lý: Có tư duy chiến lược, quản lý sự thay đổi, ra quyết định, phát triển nhân viên (cấp độ 3), ...
- Bảo đảm tiêu chuẩn chức danh nghề nghiệp theo quy định pháp luật.</t>
  </si>
  <si>
    <t>1. Yêu cầu về trình độ đào tạo, bồi dưỡng
- Có trình độ đại học trở lên thuộc chuyên ngành kỹ thuật, công nghệ.
- Bảo đảm tiêu chuẩn chức danh nghề nghiệp theo quy định pháp luật.
2. Yêu cầu về năng lực (theo khung năng lực 5 cấp):
- Năng lực chung: Có đạo đức, bản lĩnh (cấp độ 3), ....
- Năng lực chuyên môn: Có khả năng giảng dạy, hướng dẫn đại học và sau đại học (cấp độ 3), ... 
- Năng lực quản lý: Có tư duy chiến lược, quản lý sự thay đổi, ra quyết định, phát triển nhân viên (cấp độ 3), ...
- Bảo đảm tiêu chuẩn chức danh nghề nghiệp theo quy định pháp luật.</t>
  </si>
  <si>
    <t>1. Yêu cầu về trình độ đào tạo, bồi dưỡng
- Có bằng tốt nghiệp đại học trở lên với chuyên ngành đào tạo phù hợp vị trí việc làm, lĩnh vực công tác.
- Bảo đảm tiêu chuẩn chức danh nghề nghiệp theo quy định pháp luật (chứng chỉ bồi dưỡng nghiệp vụ quản lý nhà nước, và các chứng chỉ khác theo quy định pháp luật ...)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3),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3),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3), ...
- Bảo đảm tiêu chuẩn chức danh nghề nghiệp theo quy định pháp luật.</t>
  </si>
  <si>
    <t>1. Yêu cầu về trình độ: Có trình đại học trở lên, chuyên ngành kế toán tài chính
2. Yêu cầu về năng lực:
+ Năng lực chung: Có phẩm chất đạo đức tốt, trung thực, thẳng thắn, cẩn thận; Có khả năng giao tiếp tốt (Lịch sự, hòa nhã với cán bộ trong trường và khách hàng…); Sử dụng máy vi tính thành thạo (phần mềm exel, phần mềm kế toán) (cấp độ 3), ...
+ Năng lực chuyên môn: Am hiểu pháp luật; Nắm vững các văn bản quy phạm pháp luật chung và các văn bản liên quan đến công tác kế toán tài chính, công tác chung của Nhà trường, đặc biệt là các văn bản, chính sách mới được ban hành (cấp độ 3),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3), ...
- Bảo đảm tiêu chuẩn chức danh nghề nghiệp theo quy định pháp luật.</t>
  </si>
  <si>
    <t>1. Yêu cầu về trình độ: Có trình đại học trở lên, chuyên ngành kế toán tài chính
2. Yêu cầu về năng lực:
+ Năng lực chung: Có phẩm chất đạo đức tốt, trung thực, cẩn thận, chịu khó; Có khả năng giao tiếp tốt (Lịch sự, hòa nhã với cán bộ trong trường và khách hàng…); Sử dụng máy vi tính thành thạo (phần mềm exel, phần mềm kế toán) (cấp độ 3), ...
+ Năng lực chuyên môn:  Có kinh nghiệm trên 1  năm đảm nhiệm vai trò thủ quỹ; Hiểu biết về thủ tục thanh toán bằng tiền mặt; Cập nhật, vận dụng các chính sách quản lý mới nhất trong công việc quản lý quỹ tiền mặt; Linh hoạt xử lý, đảm bảo dòng tiền cho hoạt động của Nhà trường (cấp độ 3),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3), ...
- Bảo đảm tiêu chuẩn chức danh nghề nghiệp theo quy định pháp luật.</t>
  </si>
  <si>
    <t xml:space="preserve">1. Yêu cầu về trình độ: Có trình đại học trở lên, chuyên ngành kế toán tài chính; Bảo đảm tiêu chuẩn chức danh nghề nghiệp theo quy định pháp luật (chứng chỉ bồi dưỡng nghiệp vụ quản lý nhà nước, và các chứng chỉ khác theo quy định pháp luật ...)
2. Yêu cầu về năng lực:
+ Năng lực chung: Có phẩm chất đạo đức tốt, trung thực, thẳng thắn, cẩn thận, kiên trì; Có khả năng giao tiếp tốt (Lịch sự, hòa nhã với cán bộ trong trường và khách hàng…); Sử dụng máy vi tính thành thạo (phần mềm exel, phần mềm kế toán) (cấp độ 4)...
+ Năng lực chuyên môn: Có năng lực nghiệp vụ kế toán, có khă năng tổng hợp, nắm vững chế độ kế toán. Tổ chức, sắp xếp và xây dựng kế hoạch để thực hiện nhiệm vụ được phân công. Biết tổng hợp, phân tích báo cáo. Thi hành nhiệm vụ chính xác và đúng quy định; Hiểu biết về thủ tục thanh toán không dùng tiền mặt, bảo lãnh, vay vốn, nghiệp vụ thanh toán quốc tế; Cập nhật, vận dụng các chính sách quản lý mới nhất trong công việc; Linh hoạt, khéo léo trong giải quyết công việc, đạt hiệu quả cao (cấp độ 4)...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và quốc tế (cấp độ 4), ...
- Bảo đảm tiêu chuẩn chức danh nghề nghiệp theo quy định pháp luật.
</t>
  </si>
  <si>
    <t xml:space="preserve">Điều dưỡng </t>
  </si>
  <si>
    <t xml:space="preserve">Có bằng tốt nghiệp điều dưỡng trung học trở lên </t>
  </si>
  <si>
    <t>Có chứng chỉ hành nghề điều dưỡng</t>
  </si>
  <si>
    <t>Có chứng chỉ ngoại ngữ trình độ anh A</t>
  </si>
  <si>
    <t>Nắm vững các quy định của pháp luật, chế độ chính sách của ngành, lĩnh vực và các kiến thức cơ bản về lĩnh vực chuyên môn nghiệp vụ được giao</t>
  </si>
  <si>
    <t>Hiểu rõ các mục tiêu và đối tượng quản lý, hệ thống các nguyên tắc và cơ chế quản lý của nghiệp vụ thuộc phạm vi được giao</t>
  </si>
  <si>
    <t>Hiểu được những vấn đề cơ bản về khoa học tâm lý, khoa học quản lý; tổ chức khoa học quản lý</t>
  </si>
  <si>
    <t>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t>
  </si>
  <si>
    <t>Có phương pháp nghiên cứu, tổng kết và đề xuất, cải tiến nghiệp vụ quản lý; có năng lực làm việc độc lập hoặc phối hợp theo nhóm; có năng lực triển khai công việc bảo đảm tiến độ, chất lượng và hiệu quả</t>
  </si>
  <si>
    <t>Am hiểu thực tiễn, kinh tế - xã hội về công tác quản lý đối với lĩnh vực được giao; nắm được xu hướng phát triển của ngành, lĩnh vực ở trong nước</t>
  </si>
  <si>
    <t>Có bản lĩnh chính trị vững vàng, kiên định với chủ nghĩa Mác - Lênin, tư tưởng Hồ Chí Minh, nắm vững chủ trương, đường lối của Đảng; trung thành với Tổ quốc và Hiến pháp nước Cộng hòa xã hội chủ nghĩa Việt Nam; bảo vệ lợi ích của Tổ quốc, của nhân dân</t>
  </si>
  <si>
    <t>Thực hiện đầy đủ nghĩa vụ của công chức theo quy định của pháp luật; nghiêm túc chấp hành sự phân công nhiệm vụ của cấp trên; tuân thủ pháp luật, giữ vững kỷ luật, kỷ cương, trật tự hành chính; gương mẫu thực hiện nội quy, quy chế của cơ quan</t>
  </si>
  <si>
    <t>Tận tụy, trách nhiệm, liêm khiết, trung thực, khách quan, công tâm và gương mẫu trong thực thi công vụ; lịch sự, văn hóa và chuẩn mực trong giao tiếp, phục vụ nhân dân</t>
  </si>
  <si>
    <t>Có lối sống và sinh hoạt lành mạnh, khiêm tốn, đoàn kết; cần, kiệm, liêm, chính, chí công vô tư; không lợi dụng việc công để mưu cầu lợi ích cá nhân; không quan liêu, tham nhũng, lãng phí, tiêu cực;</t>
  </si>
  <si>
    <t>Thường xuyên có ý thức học tập, rèn luyện nâng cao phẩm chất, trình độ, năng lực.</t>
  </si>
  <si>
    <t>Có bằng tốt nghiệp đại học dược và y tế chuyên ngành đào tạo phù hợp với ngành, lĩnh vực công tác</t>
  </si>
  <si>
    <t>Có chứng chỉ hành nghề dược, y</t>
  </si>
  <si>
    <t>Bồi dưỡng nghiệp vụ: y, dược</t>
  </si>
  <si>
    <t>Có chứng chỉ tin tiếng anh trình độ A, chứng chỉ tin học văn phòng.</t>
  </si>
  <si>
    <t>ngành, lĩnh vực và các kiến thức cơ bản về lĩnh vực chuyên môn nghiệp vụ được giao</t>
  </si>
  <si>
    <t>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t>
  </si>
  <si>
    <t>Nắm rõ quy trình xây dựng các phương án, kế hoạch, các quyết định cụ thể và có kiến thức am hiểu về ngành, lĩnh vực được giao; có kỹ năng làm việc trên máy tính, sử dụng các phần mềm hỗ trợ</t>
  </si>
  <si>
    <t>Có lối sống và sinh hoạt lành mạnh, khiêm tốn, đoàn kết; cần, kiệm, liêm, chính, chí công vô tư; không lợi dụng việc công để mưu cầu lợi ích cá nhân; không quan liêu, tham nhũng, lãng phí, tiêu cực</t>
  </si>
  <si>
    <t>Có bằng tốt nghiệp CĐ trở lên chuyên ngành đào tạo phù hợp với ngành, lĩnh vực công tác</t>
  </si>
  <si>
    <t>1. Yêu cầu về trình độ đào tạo, bồi dưỡng
- Có bằng tốt nghiệp đại học trở lên với chuyên ngành đào tạo về kế toán, phù hợp vị trí việc làm, lĩnh vực công tác.
- Bảo đảm tiêu chuẩn chức danh nghề nghiệp theo quy định pháp luật (chứng chỉ bồi dưỡng kế toán trưởng, và các chứng chỉ khác theo quy định pháp luật, thời gian công tác thực tế về kế toán ...)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4),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4),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4), ...
- Bảo đảm tiêu chuẩn chức danh nghề nghiệp theo quy định pháp luật.</t>
  </si>
  <si>
    <t>1. Yêu cầu về trình độ: Tốt nghiệp đại học về chuyên ngành thư viện hoặc chuyên ngành khác có liên quan. Nếu tốt nghiệp đại học chuyên ngành khác phải có chứng chỉ bồi dưỡng kiến thức, kỹ năng nghề nghiệp chuyên ngành thư viện do cơ quan, tổ chức có thẩm quyền cấp
2. Yêu cầu về năng lực (theo khung năng lực 5 cấp):
- Năng lực chung: Nắm vững các quy định của pháp luật, chế độ chính sách của ngành, lĩnh vực và các kiến thức cơ bản về lĩnh vực chuyên môn nghiệp vụ được giao (cấp độ 3),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3),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3), ...
- Bảo đảm tiêu chuẩn chức danh nghề nghiệp theo quy định pháp luật.</t>
  </si>
  <si>
    <t>1. Yêu cầu về trình độ: Tốt nghiệp đại học về Công nghệ thông tin hoặc chuyên ngành khác có liên quan. Nếu tốt nghiệp đại học chuyên ngành khác phải có chứng chỉ bồi dưỡng kiến thức, kỹ năng nghề nghiệp Công nghệ thông tin do cơ quan, tổ chức có thẩm quyền cấp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3),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3),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3), ...
- Bảo đảm tiêu chuẩn chức danh nghề nghiệp theo quy định pháp luật.</t>
  </si>
  <si>
    <t>1. Yêu cầu về trình độ đào tạo, bồi dưỡng: 
- Tốt nghiệp Trung cấp trở lên với chuyên ngành đào tạo phù hợp vị trí việc làm, lĩnh vực công tác.
- Bảo đảm tiêu chuẩn chức danh nghề nghiệp theo quy định pháp luật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1),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1),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1), ...
- Bảo đảm tiêu chuẩn chức danh nghề nghiệp theo quy định pháp luật; Có đủ sức khỏe để hoàn thành nhiệm vụ được giao</t>
  </si>
  <si>
    <t>1. Yêu cầu về trình độ đào tạo, bồi dưỡng: 
- Tốt nghiệp Trung cấp trở lên với chuyên ngành đào tạo phù hợp vị trí việc làm, lĩnh vực công tác.
- Bảo đảm tiêu chuẩn chức danh nghề nghiệp theo quy định pháp luật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1),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1),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(cấp độ 1), ...
- Bảo đảm tiêu chuẩn chức danh nghề nghiệp theo quy định pháp luật; Có đủ sức khỏe để hoàn thành nhiệm vụ được giao</t>
  </si>
  <si>
    <t>1. Yêu cầu về trình độ đào tạo, bồi dưỡng: 
- Tốt nghiệp THPT trở lên.
- Bảo đảm tiêu chuẩn chức danh nghề nghiệp theo quy định pháp luật (có chứng chỉ Nghiệp vụ Bảo vệ, PCCC&amp;CNCH ...)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1),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1),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(cấp độ 1), ...
- Bảo đảm tiêu chuẩn chức danh nghề nghiệp theo quy định pháp luật; Có đủ sức khỏe để hoàn thành nhiệm vụ được giao</t>
  </si>
  <si>
    <t>1. Yêu cầu về trình độ đào tạo, bồi dưỡng: 
- Tốt nghiệp THPT trở lên.
- Bảo đảm tiêu chuẩn chức danh nghề nghiệp theo quy định pháp luật (có Chứng chỉ Lái xe hạng D trở lên ...)
2. Yêu cầu về năng lực (theo khung năng lực 5 cấp):
- Có ít nhất 5 năm kinh nghiệm.
- Năng lực chung:Nắm vững các quy định của pháp luật, chế độ chính sách của ngành, lĩnh vực và các kiến thức cơ bản về lĩnh vực chuyên môn nghiệp vụ được giao (cấp độ 1),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1),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(cấp độ 1), ...
- Bảo đảm tiêu chuẩn chức danh nghề nghiệp theo quy định pháp luật; Có đủ sức khỏe để hoàn thành nhiệm vụ được giao 
- Nắm được cơ cấu tổ chức, chức năng, nhiệm vụ của cơ quan và các đơn vị trực thuộc và trực thuộc;
- Sử dụng thành thạo các phương tiện Có kiến thức kỹ thuật về ô tô: khả năng phán đoán và đánh giá tình huống: kỹ năng lái xe an toàn</t>
  </si>
  <si>
    <t>1. Yêu cầu về trình độ đào tạo, bồi dưỡng
- Có bằng tốt nghiệp cao đẳng trở lên
- Bảo đảm tiêu chuẩn chức danh nghề nghiệp theo quy định pháp luật.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1),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1),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(cấp độ 1), ...
- Bảo đảm tiêu chuẩn chức danh nghề nghiệp theo quy định pháp luật.</t>
  </si>
  <si>
    <t>Ghi chú: Khung năng lực tối thiểu của vị trí Chủ tịch Hội đồng trường, Phó chủ tịch Hội đồng trường, Hiệu trưởng, Phó Hiệu trưởng áp dụng tương ứng cho các trường thành viên theo Chiến lược phát triển của Nhà trường</t>
  </si>
  <si>
    <t>Soạn thảo và ban hành văn bản</t>
  </si>
  <si>
    <t>Tạo dựng văn hóa dẫn dắt việc thực hiện đạo đức và bản lĩnh.</t>
  </si>
  <si>
    <t>Đưa ra các định hướng chiến lược.</t>
  </si>
  <si>
    <t>Phân tích, đánh giá, phản biện, hoạch định chính sách.</t>
  </si>
  <si>
    <t>Thiết lập các định hướng quan hệ đối tác chiến lược.</t>
  </si>
  <si>
    <t>Chủ động, trách nhiệm cao với công việc; hướng dẫn, kiểm tra việc thực hiện.</t>
  </si>
  <si>
    <t>Nhận biết trước và thích ứng với yêu cầu mới của công việc; phát huy nguồn lực bên trong và bên ngoài để có giải pháp đảm bảo chất lượng công việc.</t>
  </si>
  <si>
    <t>Hiểu biết về vai trò, tác động xã hội của chính sách; xây dựng khung pháp lý hỗ trợ việc thực thi chính sách.</t>
  </si>
  <si>
    <t>Thiết lập mạng lưới quan hệ ở nhiều cấp độ.</t>
  </si>
  <si>
    <t>Trách nhiệm cao với công việc được giao, gương mẫu trong thực hiện.</t>
  </si>
  <si>
    <t>Đề xuất điều chỉnh thủ tục, quy trình làm việc, … kịp thời để đáp ứng tốt hơn nhu cầu của đơn vị, xã hội</t>
  </si>
  <si>
    <t>Phân tích, đánh giá, đề xuất chính sách phù hợp với chiến lược, định hướng dài hạn của cơ quan, đơn vị, địa phương.</t>
  </si>
  <si>
    <t>Giao tiếp tốt với tổ chức trong nội bộ cơ quan, đơn vị</t>
  </si>
  <si>
    <t>Tìm kiếm cơ hội xây dựng và mở rộng mạng lưới quan hệ.</t>
  </si>
  <si>
    <t>Tự nhận trách nhiệm với công việc được giao, chuẩn mực trong thực hiện.</t>
  </si>
  <si>
    <t>Linh hoạt trong tổ chức thực hiện công việc nhằm đảm bảo các tiêu chuẩn chất lượng đã thống nhất.</t>
  </si>
  <si>
    <t>Nắm vững các quy định và vai trò, tác động của hệ thống văn bản của Đảng, văn bản pháp quy và văn bản hành chính của cơ quan có thẩm quyền</t>
  </si>
  <si>
    <t>Thiết lập được mạng lưới quan hệ tốt trong nội bộ.</t>
  </si>
  <si>
    <t>Trách nhiệm với công việc được giao, chuẩn mực trong thực hiện.</t>
  </si>
  <si>
    <t>Tổ chức thực hiện công việc theo tiêu chuẩn chất lượng, quy trình có sẵn.</t>
  </si>
  <si>
    <t>Nắm được các quy định về văn bản của Đảng, văn bản pháp quy và văn bản hành chính để áp dụng vào công việc chuyên môn.</t>
  </si>
  <si>
    <t>Tạo mối quan hệ tốt, chủ động phối hợp với đồng nghiệp trong công việc.</t>
  </si>
  <si>
    <t>Phát triển nhân sự</t>
  </si>
  <si>
    <t>Định hướng xây dựng mục tiêu, chiến lược phát triển dài hạn cho đơn vị.</t>
  </si>
  <si>
    <t>Dự báo và chủ động chuẩn bị và tiến hành những thay đổi, cải tổ cơ bản trong đơn vị.</t>
  </si>
  <si>
    <t>Ra quyết định quan trọng có ảnh hưởng lớn đến uy tín, hoạt động của đơn vị.</t>
  </si>
  <si>
    <t>Huy động và quản lý, sử dụng có hiệu quả nguồn lực trong và ngoài đơn vị.</t>
  </si>
  <si>
    <t>Tạo môi trường phát triển, hoàn thiện kiến thức, kỹ năng, kinh nghiệm.</t>
  </si>
  <si>
    <t>Xây dựng định hướng mục tiêu của phòng/ tổ/ nhóm, lĩnh vực phụ trách, góp phần xây dựng chiến lược tổng thể.</t>
  </si>
  <si>
    <t>Chủ động chuẩn bị và thực hiện tiến trình thay đổi trong các lĩnh vực phụ trách.</t>
  </si>
  <si>
    <t>Quản lý, phát huy được nguồn lực của lĩnh vực phụ trách.</t>
  </si>
  <si>
    <t>Tạo cơ hội cho cấp dưới phát triển bản thân.</t>
  </si>
  <si>
    <t>Xây dựng được mục tiêu, định hướng dịch vụ cho mảng lĩnh vực phụ trách.</t>
  </si>
  <si>
    <t>Chủ động chuẩn bị và thực hiện tiến trình thay đổi trong mảng lĩnh vực phụ trách.</t>
  </si>
  <si>
    <t>Ra quyết định phức tạp thuộc quyền hạn, chức năng của phòng/lĩnh vực phụ trách</t>
  </si>
  <si>
    <t>Quản lý, phát huy được nguồn lực của tổ chức cấp phòng.</t>
  </si>
  <si>
    <t>Thúc đẩy học tập liên tục và phát triển.</t>
  </si>
  <si>
    <t>Xây dựng được mục tiêu, kế hoạch công việc cho nhóm/ bộ phận.</t>
  </si>
  <si>
    <t>Chủ động chuẩn bị và thực hiện tiến trình thay đổi cho nhóm/ bộ phận.</t>
  </si>
  <si>
    <t>Ra quyết định thể hiện được các nguyên tắc, yêu cầu của cơ quan, đơn vị</t>
  </si>
  <si>
    <t>Phát huy được nguồn lực trong nhóm/ bộ phận.</t>
  </si>
  <si>
    <t>Hỗ trợ việc phát triển, hoàn thiện bản thân.</t>
  </si>
  <si>
    <t>Chủ động chuẩn bị và thực hiện tiến trình thay đổi trong công việc.</t>
  </si>
  <si>
    <t>Ra quyết định dựa theo nguyên tắc, quy trình có sẵn .</t>
  </si>
  <si>
    <t>Chia sẻ kiến thức, chuyên môn với người khác.</t>
  </si>
  <si>
    <t>Kỹ sư ngành địa kỹ thuật xây dựng, kỹ thuật địa chất chuyên ngành Địa chất công trình - Địa kỹ thuật</t>
  </si>
  <si>
    <t>Ngành Địa kỹ thuật xây dựng, chuyên ngành Địa chất công trình - Địa kỹ thuật</t>
  </si>
  <si>
    <t>Trợ giảng ngành Địa kỹ thuật xây dựng, chuyên ngành Địa chất công trình - Địa kỹ thuật</t>
  </si>
  <si>
    <t>Giảng viên ngành Địa kỹ thuật xây dựng, chuyên ngành Địa chất công trình - Địa kỹ thuật</t>
  </si>
  <si>
    <t>Giảng viên chính ngành Địa kỹ thuật xây dựng, chuyên ngành Địa chất công trình - Địa kỹ thuật</t>
  </si>
  <si>
    <t>Giảng viên cao cấp ngành Địa kỹ thuật xây dựng, chuyên ngành Địa chất công trình - Địa kỹ thuật</t>
  </si>
  <si>
    <t>Ngành Kỹ thuật điều khiển và Tự động hóa; Ngành Kỹ thuật robot và trí tuệ nhân tạo</t>
  </si>
  <si>
    <t>Trợ giảng ngành Kỹ thuật điều khiển và Tự động hóa; Ngành Kỹ thuật robot và trí tuệ nhân tạo</t>
  </si>
  <si>
    <t>Giảng viên ngành Kỹ thuật điều khiển và Tự động hóa; Ngành Kỹ thuật robot và trí tuệ nhân tạo</t>
  </si>
  <si>
    <t>Giảng viên chính ngành Kỹ thuật điều khiển và Tự động hóa; Ngành Kỹ thuật robot và trí tuệ nhân tạo</t>
  </si>
  <si>
    <t>Giảng viên cao cấp ngành Kỹ thuật điều khiển và Tự động hóa; Ngành Kỹ thuật robot và trí tuệ nhân tạo</t>
  </si>
  <si>
    <t>2. Đối với vị trí việc làm chức danh nghề nghiệp chuyên môn dùng chung; hỗ trợ, phục vụ</t>
  </si>
  <si>
    <t>Cấp độ</t>
  </si>
  <si>
    <t>Số hiệu vị trí việc làm</t>
  </si>
  <si>
    <t>Cấp 1</t>
  </si>
  <si>
    <t>Cấp 2</t>
  </si>
  <si>
    <t>Ghi chú: 
+ Chức danh nghề nghiệp tối thiểu và hạng tối chiểu chức danh nghề nghiệp của vị trí Chủ tịch Hội đồng trường, Phó chủ tịch Hội đồng trường, Hiệu trưởng, Phó Hiệu trưởng áp dụng tương tự cho các trường thành viên theo Chiến lược phát triển của Nhà trường.
+ Số hiệu vị trí việc làm cấp 1: thực hiện theo quy định pháp luật.
+ Số hiệu vị trí việc làm cấp 2: mở thêm các số hiệu vị trí việc làm cấp 2 nhằm phục vụ yêu cầu của công tác quản trị Nhà trường.</t>
  </si>
  <si>
    <t>TT
cấp 2</t>
  </si>
  <si>
    <t>Trưởng khoa, Trưởng phòng, Giám đốc trung tâm và tương đương</t>
  </si>
  <si>
    <t>Trưởng Khoa Khoa học cơ bản</t>
  </si>
  <si>
    <t>Trưởng Khoa Công nghệ thông tin</t>
  </si>
  <si>
    <t>Trưởng Khoa Cơ-Điện</t>
  </si>
  <si>
    <t>Phó Trưởng khoa, Phó Trưởng phòng, Phó Giám đốc trung tâm và tương đương</t>
  </si>
  <si>
    <t>Phó Trưởng Khoa Khoa học cơ bản</t>
  </si>
  <si>
    <t>Phó Trưởng Khoa Cơ-Điện</t>
  </si>
  <si>
    <t>Phó Trưởng Khoa Công nghệ thông tin</t>
  </si>
  <si>
    <t>Phó Trưởng Khoa Dầu khí và Năng lượng</t>
  </si>
  <si>
    <t>Giám đốc ban quản lý, Giám đốc thư viện, Giám đốc xưởng và tương đương</t>
  </si>
  <si>
    <t>Phó Giám đốc ban quản lý, Phó Giám đốc thư viện, Phó Giám đốc xưởng và tương đương</t>
  </si>
  <si>
    <t>Hiệu trưởng trường thuộc Trường</t>
  </si>
  <si>
    <t>Trưởng khoa thuộc Phân hiệu, Trưởng phòng thí nghiệm và tương đương</t>
  </si>
  <si>
    <t>Trưởng Bộ môn Hệ thống thông tin tri thức</t>
  </si>
  <si>
    <t>Phó Trưởng Bộ môn Hệ thống thông tin tri thức</t>
  </si>
  <si>
    <t>Trưởng  Bộ môn Khoa học máy tính</t>
  </si>
  <si>
    <t>Phó Trưởng  Bộ môn Khoa học máy tính</t>
  </si>
  <si>
    <t>Trưởng Bộ môn Mạng Máy tính</t>
  </si>
  <si>
    <t>Phó Ttrưởng Bộ môn Mạng Máy tính</t>
  </si>
  <si>
    <t>Phó Trưởng Bộ môn Tin học Kinh tế</t>
  </si>
  <si>
    <t>Trưởng Bộ môn Kinh tế chính trị và Lịch sử Đảng Cộng sản Việt Nam</t>
  </si>
  <si>
    <t>Trưởng Bộ môn Triết học và Pháp luật</t>
  </si>
  <si>
    <t>Phó Trưởng Triết học và Pháp luật</t>
  </si>
  <si>
    <t>Trưởng Bộ môn Tuyển khoáng</t>
  </si>
  <si>
    <t>Phó Trưởng khoa thuộc Phân hiệu, Phó Trưởng phòng thí nghiệm và tương đương</t>
  </si>
  <si>
    <t>I.1. Vị trí việc làm Hội đồng trường</t>
  </si>
  <si>
    <t>I.2. Vị trí việc làm lãnh đạo, quản lý Nhà trường</t>
  </si>
  <si>
    <t>I.3. Vị trí việc làm lãnh đạo, quản lý các tổ chức, đơn vị thuộc, trực thuộc Nhà trường</t>
  </si>
  <si>
    <t>I.4. Vị trí việc làm lãnh đạo, quản lý các tổ chức, đơn vị cấu thành các tổ chức, đơn vị của Trường (trong thời gian Chính phủ chưa ban hành chế độ tiền lương theo Nghị quyết số 27-NQ/TW ngày 21 tháng 5 năm 2018 của Hội nghị lần thứ bảy Ban Chấp hành Trung ương khóa XII)</t>
  </si>
  <si>
    <t>Tổng biên tập Tạp chí Khoa học kỹ thuật Mỏ - Địa chất</t>
  </si>
  <si>
    <t>Phó Tổng biên tập Tạp chí Khoa học kỹ thuật Mỏ - Địa chất</t>
  </si>
  <si>
    <t>Phó Hiệu trưởng trường thuộc Trường</t>
  </si>
  <si>
    <t>Kế toán trưởng của Trường</t>
  </si>
  <si>
    <t>Kế toán trưởng của Trường và các đơn vị trực thuộc Trường</t>
  </si>
  <si>
    <t>Phó Trưởng phòng Khoa học Công nghệ</t>
  </si>
  <si>
    <t>Phó Trưởng phòng Quan hệ công chúng và Doanh nghiệp</t>
  </si>
  <si>
    <t>I. VỊ TRÍ VIỆC LÀM GẮN VỚI CÔNG VIỆC LÃNH ĐẠO, QUẢN LÝ</t>
  </si>
  <si>
    <t>NNCN-1.4
NNCN-1.5</t>
  </si>
  <si>
    <t>NNCN-2.4
NNCN-2.5</t>
  </si>
  <si>
    <t>NNCN-3.4
NNCN-3.5</t>
  </si>
  <si>
    <t>NNCN-4.4
NNCN-4.5</t>
  </si>
  <si>
    <t>NNCN-2.18
NNCN-2.21
NNCN-2.22
NNCN-2.24</t>
  </si>
  <si>
    <t>NNCN-1.18</t>
  </si>
  <si>
    <t>NNCN-3.16
NNCN-3.19
NNCN-3.20
NNCN-3.22</t>
  </si>
  <si>
    <t>NNCN-4.16
NNCN-4.19
NNCN-4.20
NNCN-4.22</t>
  </si>
  <si>
    <t>II.1. Viên chức giảng dạy</t>
  </si>
  <si>
    <t>II.2 Viên chức chuyên ngành khoa học và công nghệ (kỹ sư, kỹ sư chính, nghiên cứu viên, nghiên cứu viên chính, kỹ thuật viên)</t>
  </si>
  <si>
    <t>Vị trí việc làm Hội đồng trường</t>
  </si>
  <si>
    <t>Vị trí việc làm lãnh đạo, quản lý Nhà trường</t>
  </si>
  <si>
    <t>Vị trí việc làm lãnh đạo, quản lý các tổ chức, đơn vị thuộc, trực thuộc Nhà trường</t>
  </si>
  <si>
    <t>LĐQL-1</t>
  </si>
  <si>
    <t>LĐQL-1.1</t>
  </si>
  <si>
    <t>LĐQL-1.2</t>
  </si>
  <si>
    <t>LĐQL-2</t>
  </si>
  <si>
    <t>LĐQL-3</t>
  </si>
  <si>
    <t>I.4</t>
  </si>
  <si>
    <t>Vị trí việc làm lãnh đạo, quản lý các tổ chức, đơn vị cấu thành các tổ chức, đơn vị của Trường (trong thời gian Chính phủ chưa ban hành chế độ tiền lương theo Nghị quyết số 27-NQ/TW ngày 21 tháng 5 năm 2018 của Hội nghị lần thứ bảy Ban Chấp hành Trung ương khóa XII)</t>
  </si>
  <si>
    <t>Phó Trưởng bộ môn Xây dựng Công trình ngầm &amp; Mỏ</t>
  </si>
  <si>
    <t xml:space="preserve"> Viên chức chuyên ngành khoa học và công nghệ (kỹ sư, kỹ sư chính, nghiên cứu viên, nghiên cứu viên chính, kỹ thuật viên)</t>
  </si>
  <si>
    <t>1. Yêu cầu về trình độ: 
- Có trình độ đào tạo phù hợp với quy chế tổ chức hoạt động cùa Nhả trường và các quy định khác có liên quan.
- Chức danh nghề nghiệp tối thiểu: giảng viên hoặc tương đương.
- Lý luận chính trị: trung cấp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4
- Năng lực chuyên môn: 4
- Năng lực quản lý: 4
- Bảo đảm năng lực lãnh đạo, quản lý theo quy định pháp luật.</t>
  </si>
  <si>
    <t>1. Yêu cầu về trình độ: 
- Có trình độ đào tạo phù hợp với quy chế tổ chức hoạt động cùa Nhả trường và các quy định khác có liên quan.
- Chức danh nghề nghiệp tối thiểu: giảng viên hoặc tương đương.
- Lý luận chính trị: trung cấp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3
- Năng lực chuyên môn: 3
- Năng lực quản lý: 3
- Bảo đảm năng lực lãnh đạo, quản lý theo quy định pháp luật.</t>
  </si>
  <si>
    <t>III. VỊ TRÍ VIỆC LÀM CÔNG VIỆC THEO CHỨC DANH NGHỀ NGHIỆP CHUYÊN MÔN DÙNG CHUNG</t>
  </si>
  <si>
    <t>IV. VỊ TRÍ VIỆC LÀM GẮN VỚI CÔNG VIỆC HỖ TRỢ, PHỤC VỤ</t>
  </si>
  <si>
    <t>Vị trí việc làm công việc theo chức danh nghề nghiệp chuyên ngành</t>
  </si>
  <si>
    <t>Vị trí việc làm công việc theo chức danh nghề nghiệp chuyên môn dùng chung</t>
  </si>
  <si>
    <t>Vị trí việc làm gắn với công việc hỗ trợ, phục vụ</t>
  </si>
  <si>
    <t>Ngành kỹ thuật vật liệu</t>
  </si>
  <si>
    <t>Ngành Kỹ thuật mỏ + ngành An toàn và Quản lý công trình+ngành An toàn, vệ sinh lao động</t>
  </si>
  <si>
    <t>Trợ giảng ngành Kỹ thuật vật liệu</t>
  </si>
  <si>
    <t>Giảng viên ngành Kỹ thuật vật liệu</t>
  </si>
  <si>
    <t>Giảng viên chính ngành kỹ thuật vật liệu</t>
  </si>
  <si>
    <t>Giảng viên cao cấp ngành kỹ thuật vật liệu</t>
  </si>
  <si>
    <t xml:space="preserve">Trợ giảng ngành Kỹ thuật mỏ+ Ngành An toàn và quản lý công trình (dự kiến mở) + ngành An toàn, vệ sinh lao động </t>
  </si>
  <si>
    <t xml:space="preserve">Giảng viên ngành  ngành Kỹ thuật mỏ+ Ngành An toàn và quản lý công trình (dự kiến mở) + ngành An toàn, vệ sinh lao động </t>
  </si>
  <si>
    <t xml:space="preserve">Giảng viên chính ngành Kỹ thuật mỏ + Ngành An toàn và quản lý công trình (dự kiến mở) + ngành An toàn, vệ sinh lao động </t>
  </si>
  <si>
    <t xml:space="preserve">Giảng viên cao cấp ngành Kỹ thuật mỏ + Ngành An toàn và quản lý công trình (dự kiến mở) + ngành An toàn, vệ sinh lao động </t>
  </si>
  <si>
    <t>II.9.4</t>
  </si>
  <si>
    <t>Ngành Kỹ thuật cơ khí động lực, ngành Kỹ thuật cơ điện tử, ngành Kỹ thuật ô tô, ngành Kỹ thuật cơ khí (BM Máy và thiết bị công nghiệp)</t>
  </si>
  <si>
    <t>Chuyên viên chính về quản lý người học</t>
  </si>
  <si>
    <t>Chuyên viên về quản lý người học</t>
  </si>
  <si>
    <t>Chuyên viên quản lý cơ sở vật chất, trang thiết bị giáo dục</t>
  </si>
  <si>
    <t>Chuyên viên về quản lý đầu tư xây dựng</t>
  </si>
  <si>
    <t>Chuyên viên về quản lý đấu thầu</t>
  </si>
  <si>
    <t>Chuyên viên chính quản lý cơ sở vật chất, trang thiết bị giáo dục</t>
  </si>
  <si>
    <t>Chuyên viên chinh về quản lý đầu tư xây dựng</t>
  </si>
  <si>
    <t>Chuyên viên chính về quản lý đấu thầu</t>
  </si>
  <si>
    <t>Chuyên viên chính về truyền thông</t>
  </si>
  <si>
    <t>Chuyên viên chính về quản lý xuất bản</t>
  </si>
  <si>
    <t>Chuyên viên về quản lý xuất bản</t>
  </si>
  <si>
    <t>Chuyên viên chính về quản lý in</t>
  </si>
  <si>
    <t>Chuyên viên về quản lý in</t>
  </si>
  <si>
    <t>Chuyên viên chính về Văn phòng cấp ủy</t>
  </si>
  <si>
    <t>Chuyên viên về Văn phòng cấp ủy</t>
  </si>
  <si>
    <t>Chuyên viên chính về Công tác Công đoàn</t>
  </si>
  <si>
    <t>Chuyên viên về Công tác Công đoàn</t>
  </si>
  <si>
    <t>Chuyên viên chính về Công tác Đoàn Thanh niên, Hội sinh viên</t>
  </si>
  <si>
    <t>Chuyên viên về Công tác Đoàn Thanh niên, Hội sinh viên</t>
  </si>
  <si>
    <t xml:space="preserve">Y sỹ </t>
  </si>
  <si>
    <t>Chuyên viên về quản lý thi và văn bằng, chứng chỉ</t>
  </si>
  <si>
    <t>Chuyên viên về quản lý chương trình và tổ chức hoạt động đào tạo, bồi dưỡng</t>
  </si>
  <si>
    <t xml:space="preserve">Chuyên viên về quản lý người học </t>
  </si>
  <si>
    <t xml:space="preserve">Chuyên viên về quản lý thông tin cơ sở </t>
  </si>
  <si>
    <t>Chuyên viên về quản lý công nghệ thông tin</t>
  </si>
  <si>
    <t>Chuyên viên chính về quản lý công nghệ thông tin</t>
  </si>
  <si>
    <t>Y sỹ</t>
  </si>
  <si>
    <t>KTV</t>
  </si>
  <si>
    <t>Trợ giảng (phòng thí nghiệm Khoa Xây dựng, khối ngành Xây dựng)</t>
  </si>
  <si>
    <t>Chuyên viên chính về quản lý chương trình và tổ chức hoạt động đào tạo, bồi dưỡng</t>
  </si>
  <si>
    <t>Chuyên viên về quản lý bảo đảm và kiểm định chất lượng giáo dục</t>
  </si>
  <si>
    <t>Chuyên viên chính về quản lý bảo đảm và kiểm định chất lượng giáo dục</t>
  </si>
  <si>
    <r>
      <t xml:space="preserve">Chuyên viên về </t>
    </r>
    <r>
      <rPr>
        <sz val="10"/>
        <color rgb="FF000000"/>
        <rFont val="Times New Roman"/>
        <family val="1"/>
      </rPr>
      <t>quản lý thi và văn bằng, chứng chỉ</t>
    </r>
  </si>
  <si>
    <r>
      <t xml:space="preserve">Chuyên viên chính về </t>
    </r>
    <r>
      <rPr>
        <sz val="10"/>
        <color rgb="FF000000"/>
        <rFont val="Times New Roman"/>
        <family val="1"/>
      </rPr>
      <t>quản lý thi và văn bằng, chứng chỉ</t>
    </r>
  </si>
  <si>
    <t>Văn phòng khoa</t>
  </si>
  <si>
    <t>Khoa Dầu Khí và năng lượng</t>
  </si>
  <si>
    <t>Chuyên viên và tương đương</t>
  </si>
  <si>
    <t>Chuyên viên chính và tương đương</t>
  </si>
  <si>
    <t>Cán sự và tương đương</t>
  </si>
  <si>
    <t>Nhân viên phục vụ</t>
  </si>
  <si>
    <t>Nhân viên phục vụ (KTX)</t>
  </si>
  <si>
    <t>Nhân viên phục vụ (trông giữ xe)</t>
  </si>
  <si>
    <t>1. Đối với vị trí việc làm lãnh đạo, quản lý và chức danh nghề nghiệp chuyên ngành</t>
  </si>
  <si>
    <r>
      <t>Ghi chú:</t>
    </r>
    <r>
      <rPr>
        <b/>
        <i/>
        <sz val="10"/>
        <color theme="1"/>
        <rFont val="Times New Roman"/>
        <family val="1"/>
      </rPr>
      <t xml:space="preserve"> </t>
    </r>
    <r>
      <rPr>
        <sz val="10"/>
        <color theme="1"/>
        <rFont val="Times New Roman"/>
        <family val="1"/>
      </rPr>
      <t>Cấp độ được xác định từ cao xuống thấp, tương ứng từ 5 đến 1.</t>
    </r>
  </si>
  <si>
    <t>Mã</t>
  </si>
  <si>
    <t>Dược sỹ Đại học</t>
  </si>
  <si>
    <t>1. Yêu cầu về trình độ đào tạo, bồi dưỡng
- Có bằng tốt nghiệp đại học trở lên với chuyên ngành đào tạo phù hợp vị trí việc làm, lĩnh vực công tác.
- Bảo đảm tiêu chuẩn chức danh nghề nghiệp theo quy định pháp luật (chứng chỉ bồi dưỡng nghiệp vụ quản lý nhà nước, và các chứng chỉ khác theo quy định pháp luật ...)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4),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4),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4), ...
- Bảo đảm tiêu chuẩn chức danh nghề nghiệp theo quy định pháp luật.</t>
  </si>
  <si>
    <r>
      <t xml:space="preserve">Chuyên viên về </t>
    </r>
    <r>
      <rPr>
        <sz val="10"/>
        <color rgb="FF000000"/>
        <rFont val="Calibri Light"/>
        <family val="1"/>
        <scheme val="major"/>
      </rPr>
      <t>quản lý thi và văn bằng, chứng chỉ</t>
    </r>
  </si>
  <si>
    <r>
      <t xml:space="preserve">Chuyên viên chính về </t>
    </r>
    <r>
      <rPr>
        <sz val="10"/>
        <color rgb="FF000000"/>
        <rFont val="Calibri Light"/>
        <family val="1"/>
        <scheme val="major"/>
      </rPr>
      <t>quản lý thi và văn bằng, chứng chỉ</t>
    </r>
  </si>
  <si>
    <t>IV.1</t>
  </si>
  <si>
    <t>IV.3</t>
  </si>
  <si>
    <t>IV.2</t>
  </si>
  <si>
    <t>Kỹ sư ngành kỹ thuật địa chất, Quản lý tài nguyên khoáng sản</t>
  </si>
  <si>
    <t>Ngành Kỹ thuật địa chất, Quản lý tài nguyên khoáng sản &amp; Khối kiến thức chung</t>
  </si>
  <si>
    <t>Trợ giảng ngành Quản lý tài nguyên khoáng sản</t>
  </si>
  <si>
    <t>Giảng viên ngành Quản lý tài nguyên khoáng sản</t>
  </si>
  <si>
    <t>Giảng viên cao cấp ngành Quản lý tài nguyên khoáng sản</t>
  </si>
  <si>
    <t>Trưởng Bộ môn Đường lối quân sự</t>
  </si>
  <si>
    <t>Kế toán trưởng Trường các Khoa học Trái đất và Môi trường</t>
  </si>
  <si>
    <t>Kế toán trưởng Trường Kỹ thuật và Công nghệ</t>
  </si>
  <si>
    <t>Kế toán trưởng Trường Công nghệ thông tin và truyền thông</t>
  </si>
  <si>
    <t>Kế toán trưởng Viện Khoa học công nghệ cao</t>
  </si>
  <si>
    <t>Viện trưởng Viện Khoa học công nghệ cao</t>
  </si>
  <si>
    <t>Phó viện trưởng Viện Khoa học công nghệ cao</t>
  </si>
  <si>
    <t>Giảng viên chính ngành Quản lý tài nguyên khoáng sản</t>
  </si>
  <si>
    <t>BẢN MÔ TẢ VỊ TRÍ VIỆC LÀM TRONG TRƯỜNG ĐẠI HỌC MỎ - ĐỊA CHẤT ĐẾN NĂM 2025</t>
  </si>
  <si>
    <t>PHỤ LỤC 06
NỘI DUNG VÀ CẤP ĐỘ XÁC ĐỊNH CỦA NHÓM NĂNG LỰC CHUNG, NĂNG LỰC CHUYÊN MÔN, NĂNG LỰC QUẢN LÝ 
ĐỐI VỚI VỊ TRÍ VIỆC LÀM TRONG TRƯỜNG ĐẠI HỌC MỎ - ĐỊA CHẤT ĐẾN NĂM 2025</t>
  </si>
  <si>
    <t>DANH MỤC VỊ TRÍ VIỆC LÀM VÀ SỐ LƯỢNG NGƯỜI LÀM VIỆC TRONG TRƯỜNG ĐẠI HỌC MỎ - ĐỊA CHẤT ĐẾN NĂM 2025</t>
  </si>
  <si>
    <t>Ngành Kỹ thuật điện (BM Điện - Điện tử và BM Điện khí hóa); Ngành Công nghệ kỹ thuật điện - Điện tử (Bộ môn Kỹ thuật điện - Điện tử)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</si>
</sst>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0"/>
      <name val="Times New Roman"/>
      <family val="1"/>
    </font>
    <font>
      <sz val="10"/>
      <name val="Times New Roman"/>
      <family val="1"/>
    </font>
    <font>
      <sz val="10"/>
      <color theme="1"/>
      <name val="Times New Roman"/>
      <family val="1"/>
    </font>
    <font>
      <sz val="10"/>
      <name val="Arial"/>
      <family val="2"/>
    </font>
    <font>
      <b/>
      <sz val="10"/>
      <color theme="1"/>
      <name val="Times New Roman"/>
      <family val="1"/>
    </font>
    <font>
      <sz val="11"/>
      <color indexed="8"/>
      <name val="Calibri"/>
      <family val="2"/>
    </font>
    <font>
      <sz val="10"/>
      <color rgb="FF000000"/>
      <name val="Times New Roman"/>
      <family val="1"/>
    </font>
    <font>
      <sz val="10"/>
      <color theme="1"/>
      <name val="Calibri"/>
      <family val="2"/>
      <scheme val="minor"/>
    </font>
    <font>
      <sz val="11"/>
      <color theme="1"/>
      <name val="Calibri"/>
      <family val="2"/>
      <scheme val="minor"/>
    </font>
    <font>
      <sz val="10"/>
      <color theme="1"/>
      <name val="Calibri Light"/>
      <family val="1"/>
      <scheme val="major"/>
    </font>
    <font>
      <sz val="10"/>
      <color indexed="8"/>
      <name val="Calibri Light"/>
      <family val="1"/>
      <scheme val="major"/>
    </font>
    <font>
      <sz val="11"/>
      <color theme="1"/>
      <name val="Calibri Light"/>
      <family val="1"/>
      <scheme val="major"/>
    </font>
    <font>
      <b/>
      <sz val="11"/>
      <color theme="1"/>
      <name val="Calibri Light"/>
      <family val="1"/>
      <scheme val="major"/>
    </font>
    <font>
      <sz val="10"/>
      <name val="Calibri Light"/>
      <family val="1"/>
      <scheme val="major"/>
    </font>
    <font>
      <b/>
      <sz val="10"/>
      <name val="Calibri Light"/>
      <family val="1"/>
      <scheme val="major"/>
    </font>
    <font>
      <b/>
      <sz val="10"/>
      <color theme="1"/>
      <name val="Calibri Light"/>
      <family val="1"/>
      <scheme val="major"/>
    </font>
    <font>
      <i/>
      <sz val="11"/>
      <color theme="1"/>
      <name val="Calibri"/>
      <family val="2"/>
      <scheme val="minor"/>
    </font>
    <font>
      <i/>
      <sz val="10"/>
      <name val="Calibri Light"/>
      <family val="1"/>
      <scheme val="major"/>
    </font>
    <font>
      <b/>
      <i/>
      <sz val="10"/>
      <name val="Calibri Light"/>
      <family val="1"/>
      <scheme val="major"/>
    </font>
    <font>
      <b/>
      <i/>
      <u/>
      <sz val="10"/>
      <color theme="1"/>
      <name val="Times New Roman"/>
      <family val="1"/>
    </font>
    <font>
      <b/>
      <i/>
      <sz val="10"/>
      <color theme="1"/>
      <name val="Times New Roman"/>
      <family val="1"/>
    </font>
    <font>
      <b/>
      <sz val="10"/>
      <color indexed="8"/>
      <name val="Calibri Light"/>
      <family val="1"/>
      <scheme val="major"/>
    </font>
    <font>
      <sz val="10"/>
      <color rgb="FF000000"/>
      <name val="Calibri Light"/>
      <family val="1"/>
      <scheme val="major"/>
    </font>
    <font>
      <b/>
      <sz val="10"/>
      <name val="Calibri Light"/>
      <family val="2"/>
      <scheme val="major"/>
    </font>
    <font>
      <sz val="10"/>
      <name val="Calibri Light"/>
      <family val="2"/>
      <scheme val="major"/>
    </font>
  </fonts>
  <fills count="5">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8">
    <xf numFmtId="0" fontId="0" fillId="0" borderId="0"/>
    <xf numFmtId="0" fontId="17" fillId="0" borderId="0" applyNumberFormat="0" applyFill="0" applyBorder="0" applyAlignment="0" applyProtection="0"/>
    <xf numFmtId="0" fontId="9" fillId="0" borderId="0" applyNumberFormat="0" applyFill="0" applyBorder="0" applyAlignment="0" applyProtection="0"/>
    <xf numFmtId="0" fontId="4" fillId="0" borderId="0"/>
    <xf numFmtId="0" fontId="4" fillId="0" borderId="0"/>
    <xf numFmtId="0" fontId="6" fillId="0" borderId="0"/>
    <xf numFmtId="0" fontId="4" fillId="0" borderId="0"/>
    <xf numFmtId="0" fontId="9" fillId="0" borderId="0"/>
  </cellStyleXfs>
  <cellXfs count="279">
    <xf numFmtId="0" fontId="0" fillId="0" borderId="0" xfId="0"/>
    <xf numFmtId="0" fontId="15" fillId="2" borderId="1" xfId="0" applyFont="1" applyFill="1" applyBorder="1" applyAlignment="1">
      <alignment horizontal="left" vertical="center" wrapText="1"/>
    </xf>
    <xf numFmtId="0" fontId="15" fillId="2" borderId="1" xfId="0" quotePrefix="1" applyFont="1" applyFill="1" applyBorder="1" applyAlignment="1">
      <alignment horizontal="left" vertical="center" wrapText="1"/>
    </xf>
    <xf numFmtId="0" fontId="14" fillId="2" borderId="7"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5" fillId="2" borderId="0" xfId="0" applyFont="1" applyFill="1" applyAlignment="1">
      <alignment horizontal="center" vertical="center"/>
    </xf>
    <xf numFmtId="0" fontId="14" fillId="2" borderId="0" xfId="0" applyFont="1" applyFill="1" applyAlignment="1">
      <alignment horizontal="center" vertical="center"/>
    </xf>
    <xf numFmtId="0" fontId="3" fillId="2" borderId="1" xfId="0" applyFont="1" applyFill="1" applyBorder="1" applyAlignment="1">
      <alignment vertical="center"/>
    </xf>
    <xf numFmtId="0" fontId="8" fillId="2" borderId="0" xfId="0" applyFont="1" applyFill="1" applyAlignment="1">
      <alignment vertical="center"/>
    </xf>
    <xf numFmtId="0" fontId="3" fillId="2" borderId="0" xfId="0" applyFont="1" applyFill="1"/>
    <xf numFmtId="0" fontId="3" fillId="0" borderId="1" xfId="0" applyFont="1" applyBorder="1" applyAlignment="1">
      <alignment vertical="center" wrapText="1"/>
    </xf>
    <xf numFmtId="0" fontId="2" fillId="2" borderId="1" xfId="0" applyFont="1" applyFill="1" applyBorder="1" applyAlignment="1">
      <alignment horizontal="justify" vertical="center" wrapText="1"/>
    </xf>
    <xf numFmtId="0" fontId="7" fillId="2" borderId="1" xfId="0" applyFont="1" applyFill="1" applyBorder="1" applyAlignment="1">
      <alignment vertical="center" wrapText="1"/>
    </xf>
    <xf numFmtId="0" fontId="8" fillId="2" borderId="0" xfId="0" applyFont="1" applyFill="1"/>
    <xf numFmtId="0" fontId="5" fillId="2" borderId="0" xfId="0" applyFont="1" applyFill="1"/>
    <xf numFmtId="0" fontId="3" fillId="0" borderId="1" xfId="0" applyFont="1" applyBorder="1" applyAlignment="1">
      <alignment horizontal="center" vertical="center" wrapText="1"/>
    </xf>
    <xf numFmtId="0" fontId="2" fillId="2" borderId="1" xfId="0" applyFont="1" applyFill="1" applyBorder="1" applyAlignment="1">
      <alignment horizontal="left" vertical="center" wrapText="1"/>
    </xf>
    <xf numFmtId="0" fontId="2" fillId="2" borderId="1" xfId="0" quotePrefix="1" applyFont="1" applyFill="1" applyBorder="1" applyAlignment="1">
      <alignment horizontal="left" vertical="center" wrapText="1"/>
    </xf>
    <xf numFmtId="0" fontId="2" fillId="2" borderId="1" xfId="0" applyFont="1" applyFill="1" applyBorder="1" applyAlignment="1">
      <alignment horizontal="center" vertical="center" wrapText="1"/>
    </xf>
    <xf numFmtId="1" fontId="14" fillId="2" borderId="1" xfId="0" applyNumberFormat="1" applyFont="1" applyFill="1" applyBorder="1" applyAlignment="1">
      <alignment horizontal="center" vertical="center" wrapText="1"/>
    </xf>
    <xf numFmtId="1" fontId="15" fillId="2" borderId="1" xfId="0" quotePrefix="1" applyNumberFormat="1" applyFont="1" applyFill="1" applyBorder="1" applyAlignment="1">
      <alignment horizontal="center" vertical="center" wrapText="1"/>
    </xf>
    <xf numFmtId="0" fontId="14" fillId="0" borderId="1" xfId="0" applyFont="1" applyBorder="1" applyAlignment="1">
      <alignment horizontal="justify" vertical="center" wrapText="1"/>
    </xf>
    <xf numFmtId="0" fontId="14" fillId="0" borderId="1" xfId="0" applyFont="1" applyBorder="1" applyAlignment="1">
      <alignment horizontal="center" vertical="center" wrapText="1"/>
    </xf>
    <xf numFmtId="0" fontId="14" fillId="2" borderId="1" xfId="0" quotePrefix="1" applyFont="1" applyFill="1" applyBorder="1" applyAlignment="1">
      <alignment horizontal="center" vertical="center" wrapText="1"/>
    </xf>
    <xf numFmtId="0" fontId="14" fillId="2" borderId="1" xfId="0" applyFont="1" applyFill="1" applyBorder="1" applyAlignment="1">
      <alignment horizontal="justify" vertical="center" wrapText="1"/>
    </xf>
    <xf numFmtId="1" fontId="14" fillId="2" borderId="1" xfId="0" quotePrefix="1"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14" fillId="2" borderId="1" xfId="0" applyFont="1" applyFill="1" applyBorder="1" applyAlignment="1">
      <alignment vertical="center" wrapText="1"/>
    </xf>
    <xf numFmtId="0" fontId="14" fillId="3" borderId="1" xfId="0" quotePrefix="1" applyFont="1" applyFill="1" applyBorder="1" applyAlignment="1">
      <alignment horizontal="center" vertical="center" wrapText="1"/>
    </xf>
    <xf numFmtId="1" fontId="14" fillId="3" borderId="1" xfId="0" applyNumberFormat="1" applyFont="1" applyFill="1" applyBorder="1" applyAlignment="1">
      <alignment horizontal="center" vertical="center" wrapText="1"/>
    </xf>
    <xf numFmtId="1" fontId="14" fillId="2" borderId="1" xfId="4" applyNumberFormat="1" applyFont="1" applyFill="1" applyBorder="1" applyAlignment="1">
      <alignment horizontal="center" vertical="center" wrapText="1"/>
    </xf>
    <xf numFmtId="0" fontId="15" fillId="2" borderId="1" xfId="0" applyFont="1" applyFill="1" applyBorder="1" applyAlignment="1">
      <alignment vertical="center" wrapText="1"/>
    </xf>
    <xf numFmtId="1" fontId="15" fillId="2" borderId="1" xfId="0" applyNumberFormat="1" applyFont="1" applyFill="1" applyBorder="1" applyAlignment="1">
      <alignment horizontal="center" vertical="center" wrapText="1"/>
    </xf>
    <xf numFmtId="0" fontId="15" fillId="2" borderId="1" xfId="0" applyFont="1" applyFill="1" applyBorder="1" applyAlignment="1">
      <alignment horizontal="center" vertical="center"/>
    </xf>
    <xf numFmtId="0" fontId="10" fillId="2" borderId="1" xfId="0" applyFont="1" applyFill="1" applyBorder="1" applyAlignment="1">
      <alignment vertical="center" wrapText="1"/>
    </xf>
    <xf numFmtId="0" fontId="14" fillId="3" borderId="1" xfId="0" applyFont="1" applyFill="1" applyBorder="1" applyAlignment="1">
      <alignment horizontal="justify" vertical="center" wrapText="1"/>
    </xf>
    <xf numFmtId="0" fontId="14" fillId="3" borderId="1" xfId="0" applyFont="1" applyFill="1" applyBorder="1" applyAlignment="1">
      <alignment horizontal="center" vertical="center" wrapText="1"/>
    </xf>
    <xf numFmtId="0" fontId="14" fillId="3" borderId="1" xfId="0" applyFont="1" applyFill="1" applyBorder="1" applyAlignment="1">
      <alignment horizontal="center" vertical="center"/>
    </xf>
    <xf numFmtId="0" fontId="14" fillId="2" borderId="1" xfId="0" applyFont="1" applyFill="1" applyBorder="1" applyAlignment="1">
      <alignment vertical="center"/>
    </xf>
    <xf numFmtId="0" fontId="15"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Border="1" applyAlignment="1">
      <alignment horizontal="center" vertical="center"/>
    </xf>
    <xf numFmtId="0" fontId="15" fillId="2" borderId="1" xfId="0" quotePrefix="1" applyFont="1" applyFill="1" applyBorder="1" applyAlignment="1">
      <alignment horizontal="center" vertical="center" wrapText="1"/>
    </xf>
    <xf numFmtId="0" fontId="15" fillId="2" borderId="1" xfId="0" applyFont="1" applyFill="1" applyBorder="1" applyAlignment="1">
      <alignment vertical="center"/>
    </xf>
    <xf numFmtId="0" fontId="15" fillId="3" borderId="1" xfId="0" applyFont="1" applyFill="1" applyBorder="1" applyAlignment="1">
      <alignment horizontal="center" vertical="center"/>
    </xf>
    <xf numFmtId="0" fontId="15" fillId="3" borderId="1" xfId="0" applyFont="1" applyFill="1" applyBorder="1" applyAlignment="1">
      <alignment horizontal="center" vertical="center" wrapText="1"/>
    </xf>
    <xf numFmtId="0" fontId="15" fillId="3" borderId="1" xfId="0" applyFont="1" applyFill="1" applyBorder="1" applyAlignment="1">
      <alignment vertical="center"/>
    </xf>
    <xf numFmtId="1" fontId="15" fillId="3" borderId="1" xfId="0" applyNumberFormat="1" applyFont="1" applyFill="1" applyBorder="1" applyAlignment="1">
      <alignment horizontal="center" vertical="center" wrapText="1"/>
    </xf>
    <xf numFmtId="0" fontId="14" fillId="3" borderId="1" xfId="0" applyFont="1" applyFill="1" applyBorder="1" applyAlignment="1">
      <alignment vertical="center"/>
    </xf>
    <xf numFmtId="0" fontId="15" fillId="3" borderId="1" xfId="0" applyFont="1" applyFill="1" applyBorder="1" applyAlignment="1">
      <alignment horizontal="left" vertical="center" wrapText="1"/>
    </xf>
    <xf numFmtId="0" fontId="10" fillId="0" borderId="1" xfId="0" applyFont="1" applyBorder="1" applyAlignment="1">
      <alignment vertical="center" wrapText="1"/>
    </xf>
    <xf numFmtId="0" fontId="14" fillId="0" borderId="1" xfId="0" applyFont="1" applyBorder="1" applyAlignment="1">
      <alignment vertical="center" wrapText="1"/>
    </xf>
    <xf numFmtId="0" fontId="10"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10" fillId="0" borderId="0" xfId="0" applyFont="1"/>
    <xf numFmtId="0" fontId="12" fillId="2" borderId="0" xfId="0" applyFont="1" applyFill="1" applyAlignment="1">
      <alignment vertical="center"/>
    </xf>
    <xf numFmtId="0" fontId="13" fillId="2" borderId="0" xfId="0" applyFont="1" applyFill="1" applyAlignment="1">
      <alignment vertical="center"/>
    </xf>
    <xf numFmtId="3" fontId="11" fillId="2" borderId="1" xfId="0" applyNumberFormat="1" applyFont="1" applyFill="1" applyBorder="1" applyAlignment="1">
      <alignment horizontal="center" vertical="center" wrapText="1"/>
    </xf>
    <xf numFmtId="3" fontId="8" fillId="2" borderId="0" xfId="0" applyNumberFormat="1" applyFont="1" applyFill="1" applyAlignment="1">
      <alignment horizontal="center" vertical="center"/>
    </xf>
    <xf numFmtId="0" fontId="8" fillId="2" borderId="0" xfId="0" applyFont="1" applyFill="1" applyAlignment="1">
      <alignment horizontal="left" vertical="center" wrapText="1"/>
    </xf>
    <xf numFmtId="0" fontId="8" fillId="2" borderId="0" xfId="0" applyFont="1" applyFill="1" applyAlignment="1">
      <alignment horizontal="center" vertical="center" wrapText="1"/>
    </xf>
    <xf numFmtId="0" fontId="10" fillId="2" borderId="0" xfId="0" applyFont="1" applyFill="1" applyAlignment="1">
      <alignment vertical="center"/>
    </xf>
    <xf numFmtId="0" fontId="16" fillId="2" borderId="0" xfId="0" applyFont="1" applyFill="1" applyAlignment="1">
      <alignment vertical="center"/>
    </xf>
    <xf numFmtId="0" fontId="16" fillId="0" borderId="1" xfId="0" applyFont="1" applyBorder="1" applyAlignment="1">
      <alignment horizontal="center" vertical="center" wrapText="1"/>
    </xf>
    <xf numFmtId="0" fontId="10" fillId="0" borderId="0" xfId="0" applyFont="1" applyAlignment="1">
      <alignment horizontal="center" vertical="center"/>
    </xf>
    <xf numFmtId="0" fontId="8" fillId="2" borderId="0" xfId="0" applyFont="1" applyFill="1" applyAlignment="1">
      <alignment horizontal="center" vertical="center"/>
    </xf>
    <xf numFmtId="1" fontId="14" fillId="2" borderId="7" xfId="0" quotePrefix="1" applyNumberFormat="1" applyFont="1" applyFill="1" applyBorder="1" applyAlignment="1">
      <alignment horizontal="center" vertical="center" wrapText="1"/>
    </xf>
    <xf numFmtId="0" fontId="14" fillId="2" borderId="7" xfId="0" quotePrefix="1" applyFont="1" applyFill="1" applyBorder="1" applyAlignment="1">
      <alignment horizontal="center" vertical="center"/>
    </xf>
    <xf numFmtId="0" fontId="14" fillId="2" borderId="7" xfId="0" quotePrefix="1" applyFont="1" applyFill="1" applyBorder="1" applyAlignment="1">
      <alignment horizontal="center" vertical="center" wrapText="1"/>
    </xf>
    <xf numFmtId="0" fontId="14" fillId="0" borderId="0" xfId="0" applyFont="1" applyAlignment="1">
      <alignment horizontal="center" vertical="center"/>
    </xf>
    <xf numFmtId="0" fontId="14" fillId="0" borderId="0" xfId="0" applyFont="1" applyAlignment="1">
      <alignment vertical="center"/>
    </xf>
    <xf numFmtId="0" fontId="15" fillId="0" borderId="0" xfId="0" applyFont="1" applyAlignment="1">
      <alignment horizontal="center" vertical="center"/>
    </xf>
    <xf numFmtId="0" fontId="15" fillId="0" borderId="0" xfId="0" applyFont="1" applyAlignment="1">
      <alignment vertical="center"/>
    </xf>
    <xf numFmtId="0" fontId="15" fillId="0" borderId="1" xfId="0" applyFont="1" applyBorder="1" applyAlignment="1">
      <alignment horizontal="center" vertical="center" wrapText="1"/>
    </xf>
    <xf numFmtId="0" fontId="14" fillId="0" borderId="1" xfId="0" applyFont="1" applyBorder="1" applyAlignment="1">
      <alignment wrapText="1"/>
    </xf>
    <xf numFmtId="0" fontId="15" fillId="0" borderId="1" xfId="0" applyFont="1" applyBorder="1" applyAlignment="1">
      <alignment vertical="center" wrapText="1"/>
    </xf>
    <xf numFmtId="0" fontId="14" fillId="0" borderId="1" xfId="0" applyFont="1" applyBorder="1" applyAlignment="1">
      <alignment vertical="center"/>
    </xf>
    <xf numFmtId="0" fontId="14" fillId="2" borderId="1" xfId="0" applyFont="1" applyFill="1" applyBorder="1" applyAlignment="1">
      <alignment horizontal="justify" vertical="center"/>
    </xf>
    <xf numFmtId="0" fontId="14" fillId="0" borderId="1" xfId="0" applyFont="1" applyBorder="1" applyAlignment="1">
      <alignment horizontal="justify" vertical="center"/>
    </xf>
    <xf numFmtId="0" fontId="14" fillId="2" borderId="0" xfId="0" applyFont="1" applyFill="1" applyAlignment="1">
      <alignment vertical="center"/>
    </xf>
    <xf numFmtId="0" fontId="15" fillId="2" borderId="0" xfId="0" applyFont="1" applyFill="1" applyAlignment="1">
      <alignment vertical="center"/>
    </xf>
    <xf numFmtId="0" fontId="19" fillId="0" borderId="1" xfId="0" applyFont="1" applyBorder="1" applyAlignment="1">
      <alignment horizontal="center" vertical="center" wrapText="1"/>
    </xf>
    <xf numFmtId="0" fontId="14" fillId="2" borderId="1" xfId="7" applyFont="1" applyFill="1" applyBorder="1" applyAlignment="1">
      <alignment horizontal="justify" vertical="center" wrapText="1"/>
    </xf>
    <xf numFmtId="0" fontId="14" fillId="0" borderId="0" xfId="0" applyFont="1"/>
    <xf numFmtId="0" fontId="15" fillId="0" borderId="0" xfId="0" applyFont="1"/>
    <xf numFmtId="0" fontId="14" fillId="0" borderId="0" xfId="0" applyFont="1" applyAlignment="1">
      <alignment horizontal="center"/>
    </xf>
    <xf numFmtId="0" fontId="14" fillId="2" borderId="4" xfId="0" applyFont="1" applyFill="1" applyBorder="1" applyAlignment="1">
      <alignment horizontal="center" vertical="center" wrapText="1"/>
    </xf>
    <xf numFmtId="1" fontId="14" fillId="2" borderId="7" xfId="0" applyNumberFormat="1" applyFont="1" applyFill="1" applyBorder="1" applyAlignment="1">
      <alignment horizontal="center" vertical="center" wrapText="1"/>
    </xf>
    <xf numFmtId="0" fontId="14" fillId="2" borderId="7" xfId="0" applyFont="1" applyFill="1" applyBorder="1" applyAlignment="1">
      <alignment horizontal="center" vertical="center"/>
    </xf>
    <xf numFmtId="0" fontId="5" fillId="0" borderId="1" xfId="0" applyFont="1" applyBorder="1" applyAlignment="1">
      <alignment horizontal="center" vertical="center" wrapText="1"/>
    </xf>
    <xf numFmtId="0" fontId="10" fillId="0" borderId="1" xfId="0" quotePrefix="1" applyFont="1" applyBorder="1" applyAlignment="1">
      <alignment vertical="center" wrapText="1"/>
    </xf>
    <xf numFmtId="0" fontId="16" fillId="0" borderId="1" xfId="0" applyFont="1" applyBorder="1" applyAlignment="1">
      <alignment vertical="center" wrapText="1"/>
    </xf>
    <xf numFmtId="0" fontId="16" fillId="0" borderId="0" xfId="0" applyFont="1" applyAlignment="1">
      <alignment horizontal="center" vertical="center" wrapText="1"/>
    </xf>
    <xf numFmtId="0" fontId="16" fillId="0" borderId="0" xfId="0" applyFont="1" applyAlignment="1">
      <alignment horizontal="left" vertical="center"/>
    </xf>
    <xf numFmtId="0" fontId="5" fillId="0" borderId="0" xfId="0" applyFont="1" applyAlignment="1">
      <alignment vertical="center"/>
    </xf>
    <xf numFmtId="0" fontId="14" fillId="2" borderId="1" xfId="0" quotePrefix="1" applyFont="1" applyFill="1" applyBorder="1" applyAlignment="1">
      <alignment horizontal="justify" vertical="center"/>
    </xf>
    <xf numFmtId="0" fontId="14" fillId="3" borderId="1" xfId="0" quotePrefix="1" applyFont="1" applyFill="1" applyBorder="1" applyAlignment="1">
      <alignment horizontal="justify" vertical="center"/>
    </xf>
    <xf numFmtId="0" fontId="15" fillId="2" borderId="1" xfId="0" applyFont="1" applyFill="1" applyBorder="1" applyAlignment="1">
      <alignment horizontal="justify" vertical="center"/>
    </xf>
    <xf numFmtId="0" fontId="14" fillId="2" borderId="1" xfId="4" applyFont="1" applyFill="1" applyBorder="1" applyAlignment="1">
      <alignment horizontal="justify" vertical="center"/>
    </xf>
    <xf numFmtId="0" fontId="14" fillId="3" borderId="1" xfId="0" applyFont="1" applyFill="1" applyBorder="1" applyAlignment="1">
      <alignment horizontal="justify" vertical="center"/>
    </xf>
    <xf numFmtId="0" fontId="15" fillId="3" borderId="1" xfId="0" applyFont="1" applyFill="1" applyBorder="1" applyAlignment="1">
      <alignment horizontal="justify" vertical="center"/>
    </xf>
    <xf numFmtId="0" fontId="14" fillId="2" borderId="1" xfId="6" applyFont="1" applyFill="1" applyBorder="1" applyAlignment="1">
      <alignment horizontal="justify" vertical="center"/>
    </xf>
    <xf numFmtId="0" fontId="14" fillId="2" borderId="7" xfId="0" applyFont="1" applyFill="1" applyBorder="1" applyAlignment="1">
      <alignment horizontal="justify" vertical="center"/>
    </xf>
    <xf numFmtId="0" fontId="14" fillId="2" borderId="5" xfId="0" applyFont="1" applyFill="1" applyBorder="1" applyAlignment="1">
      <alignment horizontal="justify" vertical="center"/>
    </xf>
    <xf numFmtId="0" fontId="10" fillId="2" borderId="1" xfId="1" quotePrefix="1" applyFont="1" applyFill="1" applyBorder="1" applyAlignment="1">
      <alignment horizontal="justify" vertical="center"/>
    </xf>
    <xf numFmtId="1" fontId="14" fillId="0" borderId="1" xfId="0" applyNumberFormat="1" applyFont="1" applyBorder="1" applyAlignment="1">
      <alignment horizontal="center" vertical="center"/>
    </xf>
    <xf numFmtId="1" fontId="10" fillId="0" borderId="1" xfId="1" applyNumberFormat="1" applyFont="1" applyFill="1" applyBorder="1" applyAlignment="1">
      <alignment horizontal="left" vertical="center"/>
    </xf>
    <xf numFmtId="0" fontId="10" fillId="0" borderId="1" xfId="0" applyFont="1" applyBorder="1" applyAlignment="1">
      <alignment horizontal="justify" vertical="center" wrapText="1"/>
    </xf>
    <xf numFmtId="1" fontId="15" fillId="0" borderId="1" xfId="0" applyNumberFormat="1" applyFont="1" applyBorder="1" applyAlignment="1">
      <alignment horizontal="left" vertical="center"/>
    </xf>
    <xf numFmtId="0" fontId="15" fillId="0" borderId="1" xfId="0" applyFont="1" applyBorder="1" applyAlignment="1">
      <alignment horizontal="left" vertical="center"/>
    </xf>
    <xf numFmtId="0" fontId="14" fillId="0" borderId="1" xfId="0" applyFont="1" applyBorder="1"/>
    <xf numFmtId="0" fontId="15" fillId="0" borderId="1" xfId="0" applyFont="1" applyBorder="1"/>
    <xf numFmtId="1" fontId="14" fillId="0" borderId="1" xfId="0" quotePrefix="1" applyNumberFormat="1" applyFont="1" applyBorder="1" applyAlignment="1">
      <alignment horizontal="left" vertical="center"/>
    </xf>
    <xf numFmtId="0" fontId="14" fillId="0" borderId="0" xfId="0" applyFont="1" applyAlignment="1">
      <alignment horizontal="left"/>
    </xf>
    <xf numFmtId="0" fontId="15" fillId="0" borderId="0" xfId="0" applyFont="1" applyAlignment="1">
      <alignment horizontal="left" vertical="center"/>
    </xf>
    <xf numFmtId="0" fontId="19" fillId="0" borderId="1" xfId="0" applyFont="1" applyBorder="1" applyAlignment="1">
      <alignment horizontal="left" vertical="center"/>
    </xf>
    <xf numFmtId="0" fontId="1" fillId="2" borderId="0" xfId="0" applyFont="1" applyFill="1" applyAlignment="1">
      <alignment horizontal="center" vertical="center" wrapText="1"/>
    </xf>
    <xf numFmtId="0" fontId="19" fillId="2" borderId="1" xfId="0" applyFont="1" applyFill="1" applyBorder="1" applyAlignment="1">
      <alignment horizontal="left" vertical="center"/>
    </xf>
    <xf numFmtId="1" fontId="14" fillId="0" borderId="1" xfId="0" quotePrefix="1" applyNumberFormat="1" applyFont="1" applyBorder="1" applyAlignment="1">
      <alignment horizontal="center" vertical="center"/>
    </xf>
    <xf numFmtId="1" fontId="15" fillId="0" borderId="1" xfId="0" quotePrefix="1" applyNumberFormat="1" applyFont="1" applyBorder="1" applyAlignment="1">
      <alignment horizontal="center" vertical="center"/>
    </xf>
    <xf numFmtId="0" fontId="16" fillId="2" borderId="1" xfId="0" applyFont="1" applyFill="1" applyBorder="1" applyAlignment="1">
      <alignment vertical="center"/>
    </xf>
    <xf numFmtId="0" fontId="2" fillId="2" borderId="1" xfId="0" quotePrefix="1" applyFont="1" applyFill="1" applyBorder="1" applyAlignment="1">
      <alignment horizontal="center" vertical="center" wrapText="1"/>
    </xf>
    <xf numFmtId="1" fontId="14" fillId="0" borderId="0" xfId="0" applyNumberFormat="1" applyFont="1" applyAlignment="1">
      <alignment vertical="center" wrapText="1"/>
    </xf>
    <xf numFmtId="0" fontId="2" fillId="2" borderId="0" xfId="0" applyFont="1" applyFill="1" applyAlignment="1">
      <alignment horizontal="center" vertical="center" wrapText="1"/>
    </xf>
    <xf numFmtId="0" fontId="16" fillId="2" borderId="1" xfId="0" applyFont="1" applyFill="1" applyBorder="1" applyAlignment="1">
      <alignment horizontal="center" vertical="center" wrapText="1"/>
    </xf>
    <xf numFmtId="0" fontId="15" fillId="0" borderId="1" xfId="0" applyFont="1" applyBorder="1" applyAlignment="1">
      <alignment vertical="center"/>
    </xf>
    <xf numFmtId="0" fontId="19" fillId="2" borderId="1" xfId="0" applyFont="1" applyFill="1" applyBorder="1" applyAlignment="1">
      <alignment horizontal="center" vertical="center"/>
    </xf>
    <xf numFmtId="0" fontId="14" fillId="0" borderId="1" xfId="0" applyFont="1" applyBorder="1" applyAlignment="1">
      <alignment horizontal="left" vertical="center"/>
    </xf>
    <xf numFmtId="0" fontId="15" fillId="2" borderId="7" xfId="0" applyFont="1" applyFill="1" applyBorder="1" applyAlignment="1">
      <alignment horizontal="center" vertical="center" wrapText="1"/>
    </xf>
    <xf numFmtId="0" fontId="15" fillId="2" borderId="6" xfId="0" applyFont="1" applyFill="1" applyBorder="1" applyAlignment="1">
      <alignment vertical="center"/>
    </xf>
    <xf numFmtId="1" fontId="2" fillId="2" borderId="1"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0" fontId="14" fillId="2" borderId="0" xfId="0" applyFont="1" applyFill="1" applyAlignment="1">
      <alignment horizontal="center" vertical="center" wrapText="1"/>
    </xf>
    <xf numFmtId="1" fontId="14" fillId="2" borderId="0" xfId="0" applyNumberFormat="1" applyFont="1" applyFill="1" applyAlignment="1">
      <alignment horizontal="center" vertical="center" wrapText="1"/>
    </xf>
    <xf numFmtId="0" fontId="14" fillId="2" borderId="1" xfId="0" quotePrefix="1" applyFont="1" applyFill="1" applyBorder="1" applyAlignment="1">
      <alignment horizontal="center" vertical="center"/>
    </xf>
    <xf numFmtId="1" fontId="15" fillId="2" borderId="1" xfId="0" quotePrefix="1" applyNumberFormat="1" applyFont="1" applyFill="1" applyBorder="1" applyAlignment="1">
      <alignment horizontal="left" vertical="center"/>
    </xf>
    <xf numFmtId="0" fontId="14" fillId="2" borderId="1" xfId="6" applyFont="1" applyFill="1" applyBorder="1" applyAlignment="1">
      <alignment vertical="center"/>
    </xf>
    <xf numFmtId="0" fontId="2" fillId="2" borderId="1" xfId="0" applyFont="1" applyFill="1" applyBorder="1" applyAlignment="1">
      <alignment vertical="center" wrapText="1"/>
    </xf>
    <xf numFmtId="0" fontId="3" fillId="2" borderId="0" xfId="0" applyFont="1" applyFill="1" applyAlignment="1">
      <alignment vertical="center"/>
    </xf>
    <xf numFmtId="0" fontId="14" fillId="2" borderId="0" xfId="0" applyFont="1" applyFill="1"/>
    <xf numFmtId="0" fontId="15" fillId="2" borderId="0" xfId="1" applyFont="1" applyFill="1"/>
    <xf numFmtId="0" fontId="14" fillId="2" borderId="0" xfId="1" applyFont="1" applyFill="1" applyAlignment="1">
      <alignment horizontal="center"/>
    </xf>
    <xf numFmtId="0" fontId="14" fillId="2" borderId="0" xfId="1" applyFont="1" applyFill="1"/>
    <xf numFmtId="0" fontId="14" fillId="2" borderId="1" xfId="1" applyFont="1" applyFill="1" applyBorder="1" applyAlignment="1">
      <alignment vertical="center"/>
    </xf>
    <xf numFmtId="0" fontId="14" fillId="2" borderId="1" xfId="1" applyFont="1" applyFill="1" applyBorder="1"/>
    <xf numFmtId="1" fontId="14" fillId="2" borderId="1" xfId="1" applyNumberFormat="1" applyFont="1" applyFill="1" applyBorder="1" applyAlignment="1">
      <alignment horizontal="center"/>
    </xf>
    <xf numFmtId="0" fontId="14" fillId="2" borderId="1" xfId="1" quotePrefix="1" applyFont="1" applyFill="1" applyBorder="1" applyAlignment="1">
      <alignment horizontal="center" vertical="center"/>
    </xf>
    <xf numFmtId="0" fontId="14" fillId="2" borderId="1" xfId="1" applyFont="1" applyFill="1" applyBorder="1" applyAlignment="1">
      <alignment horizontal="justify" vertical="center"/>
    </xf>
    <xf numFmtId="0" fontId="14" fillId="2" borderId="1" xfId="1" applyFont="1" applyFill="1" applyBorder="1" applyAlignment="1">
      <alignment horizontal="center" vertical="center" wrapText="1"/>
    </xf>
    <xf numFmtId="1" fontId="14" fillId="2" borderId="1" xfId="1" applyNumberFormat="1" applyFont="1" applyFill="1" applyBorder="1" applyAlignment="1">
      <alignment horizontal="center" vertical="center" wrapText="1"/>
    </xf>
    <xf numFmtId="1" fontId="15" fillId="2" borderId="1" xfId="1" applyNumberFormat="1" applyFont="1" applyFill="1" applyBorder="1" applyAlignment="1">
      <alignment horizontal="left" vertical="center"/>
    </xf>
    <xf numFmtId="0" fontId="14" fillId="2" borderId="1" xfId="0" applyFont="1" applyFill="1" applyBorder="1"/>
    <xf numFmtId="1" fontId="14" fillId="2" borderId="1" xfId="0" applyNumberFormat="1" applyFont="1" applyFill="1" applyBorder="1" applyAlignment="1">
      <alignment horizontal="center"/>
    </xf>
    <xf numFmtId="1" fontId="14" fillId="2" borderId="1" xfId="2" applyNumberFormat="1" applyFont="1" applyFill="1" applyBorder="1" applyAlignment="1">
      <alignment horizontal="center" vertical="center" wrapText="1"/>
    </xf>
    <xf numFmtId="0" fontId="14" fillId="2" borderId="1" xfId="2" applyFont="1" applyFill="1" applyBorder="1" applyAlignment="1">
      <alignment horizontal="center" vertical="center"/>
    </xf>
    <xf numFmtId="0" fontId="14" fillId="2" borderId="1" xfId="2" quotePrefix="1" applyFont="1" applyFill="1" applyBorder="1" applyAlignment="1">
      <alignment horizontal="center" vertical="center"/>
    </xf>
    <xf numFmtId="0" fontId="14" fillId="2" borderId="1" xfId="2" applyFont="1" applyFill="1" applyBorder="1" applyAlignment="1">
      <alignment vertical="center"/>
    </xf>
    <xf numFmtId="0" fontId="14" fillId="2" borderId="1" xfId="2" quotePrefix="1" applyFont="1" applyFill="1" applyBorder="1" applyAlignment="1">
      <alignment horizontal="center" vertical="center" wrapText="1"/>
    </xf>
    <xf numFmtId="0" fontId="14" fillId="2" borderId="1" xfId="2" applyFont="1" applyFill="1" applyBorder="1" applyAlignment="1">
      <alignment horizontal="center" vertical="center" wrapText="1"/>
    </xf>
    <xf numFmtId="1" fontId="14" fillId="2" borderId="1" xfId="2" applyNumberFormat="1" applyFont="1" applyFill="1" applyBorder="1" applyAlignment="1">
      <alignment horizontal="center" vertical="center"/>
    </xf>
    <xf numFmtId="0" fontId="14" fillId="2" borderId="0" xfId="2" applyFont="1" applyFill="1"/>
    <xf numFmtId="0" fontId="14" fillId="2" borderId="1" xfId="2" applyFont="1" applyFill="1" applyBorder="1" applyAlignment="1">
      <alignment vertical="center" wrapText="1"/>
    </xf>
    <xf numFmtId="1" fontId="14" fillId="2" borderId="1" xfId="0" applyNumberFormat="1" applyFont="1" applyFill="1" applyBorder="1" applyAlignment="1">
      <alignment horizontal="center" vertical="center"/>
    </xf>
    <xf numFmtId="0" fontId="14" fillId="2" borderId="1" xfId="1" quotePrefix="1" applyFont="1" applyFill="1" applyBorder="1" applyAlignment="1">
      <alignment horizontal="justify" vertical="center"/>
    </xf>
    <xf numFmtId="0" fontId="18" fillId="2" borderId="1" xfId="1" quotePrefix="1" applyFont="1" applyFill="1" applyBorder="1" applyAlignment="1">
      <alignment horizontal="center" vertical="center" wrapText="1"/>
    </xf>
    <xf numFmtId="1" fontId="14" fillId="2" borderId="1" xfId="1" quotePrefix="1" applyNumberFormat="1" applyFont="1" applyFill="1" applyBorder="1" applyAlignment="1">
      <alignment horizontal="center" vertical="center" wrapText="1"/>
    </xf>
    <xf numFmtId="1" fontId="14" fillId="2" borderId="0" xfId="0" applyNumberFormat="1" applyFont="1" applyFill="1"/>
    <xf numFmtId="1" fontId="14" fillId="2" borderId="1" xfId="0" applyNumberFormat="1" applyFont="1" applyFill="1" applyBorder="1" applyAlignment="1">
      <alignment horizontal="right" vertical="center" wrapText="1"/>
    </xf>
    <xf numFmtId="10" fontId="14" fillId="2" borderId="1" xfId="0" applyNumberFormat="1" applyFont="1" applyFill="1" applyBorder="1" applyAlignment="1">
      <alignment horizontal="right" vertical="center" wrapText="1"/>
    </xf>
    <xf numFmtId="0" fontId="14" fillId="2" borderId="1" xfId="0" applyFont="1" applyFill="1" applyBorder="1" applyAlignment="1">
      <alignment horizontal="right" vertical="center" wrapText="1"/>
    </xf>
    <xf numFmtId="0" fontId="14" fillId="2" borderId="0" xfId="0" applyFont="1" applyFill="1" applyAlignment="1">
      <alignment vertical="center" wrapText="1"/>
    </xf>
    <xf numFmtId="10" fontId="14" fillId="2" borderId="0" xfId="0" applyNumberFormat="1" applyFont="1" applyFill="1" applyAlignment="1">
      <alignment horizontal="right" vertical="center" wrapText="1"/>
    </xf>
    <xf numFmtId="1" fontId="15" fillId="2" borderId="1" xfId="0" applyNumberFormat="1" applyFont="1" applyFill="1" applyBorder="1" applyAlignment="1">
      <alignment horizontal="right" vertical="center" wrapText="1"/>
    </xf>
    <xf numFmtId="9" fontId="15" fillId="2" borderId="1" xfId="0" applyNumberFormat="1" applyFont="1" applyFill="1" applyBorder="1" applyAlignment="1">
      <alignment horizontal="right" vertical="center" wrapText="1"/>
    </xf>
    <xf numFmtId="0" fontId="2" fillId="2" borderId="0" xfId="0" applyFont="1" applyFill="1" applyAlignment="1">
      <alignment vertical="center"/>
    </xf>
    <xf numFmtId="0" fontId="2" fillId="2" borderId="1" xfId="0" applyFont="1" applyFill="1" applyBorder="1" applyAlignment="1">
      <alignment vertical="center"/>
    </xf>
    <xf numFmtId="0" fontId="14" fillId="2" borderId="0" xfId="0" applyFont="1" applyFill="1" applyAlignment="1">
      <alignment horizontal="center"/>
    </xf>
    <xf numFmtId="0" fontId="2" fillId="2" borderId="1" xfId="0" applyFont="1" applyFill="1" applyBorder="1" applyAlignment="1">
      <alignment horizontal="center" vertical="center"/>
    </xf>
    <xf numFmtId="0" fontId="2" fillId="2" borderId="0" xfId="0" applyFont="1" applyFill="1"/>
    <xf numFmtId="0" fontId="2" fillId="2" borderId="7" xfId="0" applyFont="1" applyFill="1" applyBorder="1" applyAlignment="1">
      <alignment vertical="center" wrapText="1"/>
    </xf>
    <xf numFmtId="0" fontId="14" fillId="2" borderId="1" xfId="7" applyFont="1" applyFill="1" applyBorder="1" applyAlignment="1">
      <alignment horizontal="justify" vertical="center"/>
    </xf>
    <xf numFmtId="0" fontId="7" fillId="2" borderId="0" xfId="0" applyFont="1" applyFill="1" applyAlignment="1">
      <alignment wrapText="1"/>
    </xf>
    <xf numFmtId="1" fontId="14" fillId="4" borderId="1" xfId="0" applyNumberFormat="1" applyFont="1" applyFill="1" applyBorder="1" applyAlignment="1">
      <alignment horizontal="center" vertical="center" wrapText="1"/>
    </xf>
    <xf numFmtId="0" fontId="15" fillId="4" borderId="1" xfId="0" applyFont="1" applyFill="1" applyBorder="1" applyAlignment="1">
      <alignment vertical="center" wrapText="1"/>
    </xf>
    <xf numFmtId="0" fontId="14" fillId="4" borderId="1" xfId="0" applyFont="1" applyFill="1" applyBorder="1" applyAlignment="1">
      <alignment horizontal="center" vertical="center"/>
    </xf>
    <xf numFmtId="0" fontId="15" fillId="4" borderId="1" xfId="0" applyFont="1" applyFill="1" applyBorder="1" applyAlignment="1">
      <alignment vertical="center"/>
    </xf>
    <xf numFmtId="0" fontId="14" fillId="4" borderId="7" xfId="0" applyFont="1" applyFill="1" applyBorder="1" applyAlignment="1">
      <alignment horizontal="justify" vertical="center"/>
    </xf>
    <xf numFmtId="0" fontId="15" fillId="4" borderId="7" xfId="0" applyFont="1" applyFill="1" applyBorder="1" applyAlignment="1">
      <alignment horizontal="center" vertical="center" wrapText="1"/>
    </xf>
    <xf numFmtId="0" fontId="14" fillId="4" borderId="7" xfId="0" applyFont="1" applyFill="1" applyBorder="1" applyAlignment="1">
      <alignment horizontal="center" vertical="center" wrapText="1"/>
    </xf>
    <xf numFmtId="1" fontId="15" fillId="4" borderId="1" xfId="0" applyNumberFormat="1" applyFont="1" applyFill="1" applyBorder="1" applyAlignment="1">
      <alignment horizontal="center" vertical="center" wrapText="1"/>
    </xf>
    <xf numFmtId="0" fontId="14" fillId="4" borderId="0" xfId="0" applyFont="1" applyFill="1"/>
    <xf numFmtId="0" fontId="14" fillId="4" borderId="1" xfId="0" applyFont="1" applyFill="1" applyBorder="1" applyAlignment="1">
      <alignment vertical="center"/>
    </xf>
    <xf numFmtId="0" fontId="14" fillId="2" borderId="1" xfId="0" quotePrefix="1" applyFont="1" applyFill="1" applyBorder="1" applyAlignment="1">
      <alignment horizontal="left" vertical="center"/>
    </xf>
    <xf numFmtId="0" fontId="3" fillId="2" borderId="1" xfId="0" applyFont="1" applyFill="1" applyBorder="1" applyAlignment="1">
      <alignment horizontal="justify" vertical="center" wrapText="1"/>
    </xf>
    <xf numFmtId="0" fontId="20" fillId="0" borderId="0" xfId="0" applyFont="1" applyAlignment="1">
      <alignment vertical="center"/>
    </xf>
    <xf numFmtId="1" fontId="14" fillId="0" borderId="1" xfId="0" applyNumberFormat="1" applyFont="1" applyBorder="1" applyAlignment="1">
      <alignment horizontal="center" vertical="center" wrapText="1"/>
    </xf>
    <xf numFmtId="0" fontId="22" fillId="2" borderId="1" xfId="0" applyFont="1" applyFill="1" applyBorder="1" applyAlignment="1">
      <alignment horizontal="center" vertical="center"/>
    </xf>
    <xf numFmtId="0" fontId="22" fillId="2" borderId="1" xfId="0" applyFont="1" applyFill="1" applyBorder="1" applyAlignment="1">
      <alignment horizontal="center" vertical="center" wrapText="1"/>
    </xf>
    <xf numFmtId="3" fontId="22" fillId="2" borderId="1" xfId="0" applyNumberFormat="1" applyFont="1" applyFill="1" applyBorder="1" applyAlignment="1">
      <alignment horizontal="center" vertical="center" wrapText="1"/>
    </xf>
    <xf numFmtId="0" fontId="22" fillId="2" borderId="1" xfId="0" applyFont="1" applyFill="1" applyBorder="1" applyAlignment="1">
      <alignment vertical="center"/>
    </xf>
    <xf numFmtId="0" fontId="22" fillId="2" borderId="1" xfId="0" applyFont="1" applyFill="1" applyBorder="1" applyAlignment="1">
      <alignment horizontal="left" vertical="center" wrapText="1"/>
    </xf>
    <xf numFmtId="0" fontId="11" fillId="2" borderId="1" xfId="0" applyFont="1" applyFill="1" applyBorder="1" applyAlignment="1">
      <alignment horizontal="center" vertical="center"/>
    </xf>
    <xf numFmtId="0" fontId="11" fillId="2" borderId="1" xfId="0" applyFont="1" applyFill="1" applyBorder="1" applyAlignment="1">
      <alignment vertical="center" wrapText="1"/>
    </xf>
    <xf numFmtId="0" fontId="11" fillId="2" borderId="1" xfId="0" applyFont="1" applyFill="1" applyBorder="1" applyAlignment="1">
      <alignment horizontal="center" vertical="center" wrapText="1"/>
    </xf>
    <xf numFmtId="0" fontId="23" fillId="2" borderId="1" xfId="0" applyFont="1" applyFill="1" applyBorder="1" applyAlignment="1">
      <alignment horizontal="justify" vertical="center" wrapText="1"/>
    </xf>
    <xf numFmtId="0" fontId="10" fillId="2" borderId="1" xfId="0" applyFont="1" applyFill="1" applyBorder="1"/>
    <xf numFmtId="0" fontId="10" fillId="2" borderId="1" xfId="0" applyFont="1" applyFill="1" applyBorder="1" applyAlignment="1">
      <alignment vertical="center"/>
    </xf>
    <xf numFmtId="0" fontId="11" fillId="2" borderId="1" xfId="0" applyFont="1" applyFill="1" applyBorder="1" applyAlignment="1">
      <alignment horizontal="left" vertical="center" wrapText="1"/>
    </xf>
    <xf numFmtId="0" fontId="11" fillId="3" borderId="1" xfId="0" applyFont="1" applyFill="1" applyBorder="1" applyAlignment="1">
      <alignment horizontal="center" vertical="center" wrapText="1"/>
    </xf>
    <xf numFmtId="0" fontId="10" fillId="2" borderId="1" xfId="0" applyFont="1" applyFill="1" applyBorder="1" applyAlignment="1">
      <alignment horizontal="left" vertical="top" wrapText="1"/>
    </xf>
    <xf numFmtId="0" fontId="11" fillId="2" borderId="1" xfId="0" applyFont="1" applyFill="1" applyBorder="1" applyAlignment="1">
      <alignment vertical="center"/>
    </xf>
    <xf numFmtId="0" fontId="23" fillId="2" borderId="1" xfId="0" applyFont="1" applyFill="1" applyBorder="1" applyAlignment="1">
      <alignment vertical="center" wrapText="1"/>
    </xf>
    <xf numFmtId="0" fontId="10" fillId="2" borderId="1" xfId="0" applyFont="1" applyFill="1" applyBorder="1" applyAlignment="1">
      <alignment horizontal="justify" vertical="center" wrapText="1"/>
    </xf>
    <xf numFmtId="0" fontId="23" fillId="2" borderId="1" xfId="0" applyFont="1" applyFill="1" applyBorder="1" applyAlignment="1">
      <alignment horizontal="justify" vertical="top" wrapText="1"/>
    </xf>
    <xf numFmtId="0" fontId="23" fillId="2" borderId="1" xfId="0" applyFont="1" applyFill="1" applyBorder="1" applyAlignment="1">
      <alignment horizontal="left" vertical="center" wrapText="1"/>
    </xf>
    <xf numFmtId="0" fontId="10" fillId="2" borderId="1" xfId="0" applyFont="1" applyFill="1" applyBorder="1" applyAlignment="1">
      <alignment horizontal="center" vertical="center"/>
    </xf>
    <xf numFmtId="0" fontId="14" fillId="2" borderId="1" xfId="0" quotePrefix="1" applyFont="1" applyFill="1" applyBorder="1" applyAlignment="1">
      <alignment horizontal="left" vertical="center" wrapText="1"/>
    </xf>
    <xf numFmtId="0" fontId="23" fillId="2" borderId="1" xfId="7" applyFont="1" applyFill="1" applyBorder="1" applyAlignment="1">
      <alignment horizontal="center" vertical="center" wrapText="1"/>
    </xf>
    <xf numFmtId="0" fontId="10" fillId="2" borderId="1" xfId="7" applyFont="1" applyFill="1" applyBorder="1" applyAlignment="1">
      <alignment horizontal="center" vertical="center" wrapText="1"/>
    </xf>
    <xf numFmtId="0" fontId="11" fillId="2" borderId="1" xfId="0" quotePrefix="1" applyFont="1" applyFill="1" applyBorder="1" applyAlignment="1">
      <alignment horizontal="left" vertical="center" wrapText="1"/>
    </xf>
    <xf numFmtId="0" fontId="14" fillId="2" borderId="1" xfId="0" applyFont="1" applyFill="1" applyBorder="1" applyAlignment="1">
      <alignment horizontal="left" vertical="center"/>
    </xf>
    <xf numFmtId="0" fontId="14" fillId="2" borderId="1" xfId="0" quotePrefix="1" applyFont="1" applyFill="1" applyBorder="1" applyAlignment="1">
      <alignment vertical="center"/>
    </xf>
    <xf numFmtId="0" fontId="14" fillId="2" borderId="1" xfId="7" applyFont="1" applyFill="1" applyBorder="1" applyAlignment="1">
      <alignment horizontal="left" vertical="center"/>
    </xf>
    <xf numFmtId="0" fontId="11" fillId="2" borderId="1" xfId="0" applyFont="1" applyFill="1" applyBorder="1" applyAlignment="1">
      <alignment horizontal="left" vertical="center"/>
    </xf>
    <xf numFmtId="0" fontId="24" fillId="2" borderId="1" xfId="0" applyFont="1" applyFill="1" applyBorder="1" applyAlignment="1">
      <alignment horizontal="justify" vertical="center"/>
    </xf>
    <xf numFmtId="1" fontId="25" fillId="2" borderId="1" xfId="0" applyNumberFormat="1" applyFont="1" applyFill="1" applyBorder="1" applyAlignment="1">
      <alignment horizontal="center" vertical="center" wrapText="1"/>
    </xf>
    <xf numFmtId="0" fontId="24" fillId="2" borderId="7" xfId="0" quotePrefix="1" applyFont="1" applyFill="1" applyBorder="1" applyAlignment="1">
      <alignment horizontal="left" vertical="center"/>
    </xf>
    <xf numFmtId="1" fontId="2" fillId="0" borderId="1" xfId="0" applyNumberFormat="1" applyFont="1" applyBorder="1" applyAlignment="1">
      <alignment horizontal="center" vertical="center" wrapText="1"/>
    </xf>
    <xf numFmtId="0" fontId="24" fillId="2" borderId="1" xfId="0" applyFont="1" applyFill="1" applyBorder="1" applyAlignment="1">
      <alignment vertical="center"/>
    </xf>
    <xf numFmtId="0" fontId="3" fillId="2" borderId="1" xfId="0" applyFont="1" applyFill="1" applyBorder="1"/>
    <xf numFmtId="0" fontId="7" fillId="2" borderId="1" xfId="0" applyFont="1" applyFill="1" applyBorder="1" applyAlignment="1">
      <alignment wrapText="1"/>
    </xf>
    <xf numFmtId="0" fontId="14" fillId="4" borderId="1" xfId="0" applyFont="1" applyFill="1" applyBorder="1" applyAlignment="1">
      <alignment horizontal="center" vertical="center" wrapText="1"/>
    </xf>
    <xf numFmtId="0" fontId="24" fillId="2" borderId="7" xfId="0" applyFont="1" applyFill="1" applyBorder="1" applyAlignment="1">
      <alignment horizontal="justify" vertical="center"/>
    </xf>
    <xf numFmtId="0" fontId="14" fillId="2" borderId="0" xfId="0" applyFont="1" applyFill="1" applyAlignment="1">
      <alignment horizontal="left" vertical="center" wrapText="1"/>
    </xf>
    <xf numFmtId="1" fontId="15" fillId="2" borderId="2" xfId="0" quotePrefix="1" applyNumberFormat="1" applyFont="1" applyFill="1" applyBorder="1" applyAlignment="1">
      <alignment horizontal="left" vertical="center" wrapText="1"/>
    </xf>
    <xf numFmtId="1" fontId="15" fillId="2" borderId="3" xfId="0" quotePrefix="1" applyNumberFormat="1" applyFont="1" applyFill="1" applyBorder="1" applyAlignment="1">
      <alignment horizontal="left" vertical="center" wrapText="1"/>
    </xf>
    <xf numFmtId="1" fontId="15" fillId="2" borderId="4" xfId="0" quotePrefix="1" applyNumberFormat="1" applyFont="1" applyFill="1" applyBorder="1" applyAlignment="1">
      <alignment horizontal="left" vertical="center" wrapText="1"/>
    </xf>
    <xf numFmtId="0" fontId="14" fillId="2" borderId="0" xfId="0" applyFont="1" applyFill="1" applyAlignment="1">
      <alignment horizontal="center" vertical="center"/>
    </xf>
    <xf numFmtId="0" fontId="15" fillId="2" borderId="0" xfId="0" applyFont="1" applyFill="1" applyAlignment="1">
      <alignment horizontal="center" vertical="center"/>
    </xf>
    <xf numFmtId="0" fontId="14" fillId="2" borderId="5"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5" xfId="0" applyFont="1" applyFill="1" applyBorder="1" applyAlignment="1">
      <alignment horizontal="center" vertical="center"/>
    </xf>
    <xf numFmtId="0" fontId="14" fillId="2" borderId="7" xfId="0" applyFont="1" applyFill="1" applyBorder="1" applyAlignment="1">
      <alignment horizontal="center" vertical="center"/>
    </xf>
    <xf numFmtId="1" fontId="14" fillId="2" borderId="2" xfId="0" applyNumberFormat="1" applyFont="1" applyFill="1" applyBorder="1" applyAlignment="1">
      <alignment horizontal="center" vertical="center" wrapText="1"/>
    </xf>
    <xf numFmtId="1" fontId="14" fillId="2" borderId="3" xfId="0" applyNumberFormat="1" applyFont="1" applyFill="1" applyBorder="1" applyAlignment="1">
      <alignment horizontal="center" vertical="center" wrapText="1"/>
    </xf>
    <xf numFmtId="1" fontId="14" fillId="2" borderId="4" xfId="0" applyNumberFormat="1" applyFont="1" applyFill="1" applyBorder="1" applyAlignment="1">
      <alignment horizontal="center" vertical="center" wrapText="1"/>
    </xf>
    <xf numFmtId="0" fontId="14" fillId="2" borderId="0" xfId="0" applyFont="1" applyFill="1" applyAlignment="1">
      <alignment horizontal="left" vertical="center"/>
    </xf>
    <xf numFmtId="0" fontId="15" fillId="2" borderId="0" xfId="0" applyFont="1" applyFill="1" applyAlignment="1">
      <alignment horizontal="left" vertical="center"/>
    </xf>
    <xf numFmtId="0" fontId="15" fillId="2" borderId="8" xfId="0" applyFont="1" applyFill="1" applyBorder="1" applyAlignment="1">
      <alignment horizontal="center" vertical="center"/>
    </xf>
    <xf numFmtId="0" fontId="14" fillId="2" borderId="2"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6"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0" fillId="2" borderId="0" xfId="0" applyFont="1" applyFill="1" applyAlignment="1">
      <alignment horizontal="center" vertical="center"/>
    </xf>
    <xf numFmtId="0" fontId="16" fillId="2" borderId="0" xfId="0" applyFont="1" applyFill="1" applyAlignment="1">
      <alignment horizontal="center" vertical="center"/>
    </xf>
    <xf numFmtId="0" fontId="16" fillId="0" borderId="0" xfId="0" applyFont="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1" fontId="14" fillId="0" borderId="1" xfId="0" applyNumberFormat="1" applyFont="1" applyBorder="1" applyAlignment="1">
      <alignment horizontal="left" vertical="center" wrapText="1"/>
    </xf>
    <xf numFmtId="0" fontId="15" fillId="0" borderId="8" xfId="0" applyFont="1" applyBorder="1" applyAlignment="1">
      <alignment horizontal="center" vertical="center" wrapText="1"/>
    </xf>
    <xf numFmtId="0" fontId="15" fillId="0" borderId="0" xfId="0" applyFont="1" applyAlignment="1">
      <alignment horizontal="center" vertical="center"/>
    </xf>
    <xf numFmtId="0" fontId="15" fillId="2" borderId="1" xfId="0" applyFont="1" applyFill="1" applyBorder="1" applyAlignment="1">
      <alignment horizontal="center" vertical="center" wrapText="1"/>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2" fillId="2" borderId="0" xfId="0" applyFont="1" applyFill="1" applyAlignment="1">
      <alignment horizontal="center" vertical="center"/>
    </xf>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2" fillId="2" borderId="8" xfId="0" applyFont="1" applyFill="1" applyBorder="1" applyAlignment="1">
      <alignment horizontal="center" vertical="center"/>
    </xf>
    <xf numFmtId="0" fontId="12" fillId="2" borderId="0" xfId="0" applyFont="1" applyFill="1" applyAlignment="1">
      <alignment horizontal="center" vertical="center"/>
    </xf>
    <xf numFmtId="0" fontId="13" fillId="2" borderId="0" xfId="0" applyFont="1" applyFill="1" applyAlignment="1">
      <alignment horizontal="center" vertical="center"/>
    </xf>
    <xf numFmtId="3" fontId="22" fillId="2" borderId="1" xfId="0" applyNumberFormat="1" applyFont="1" applyFill="1" applyBorder="1" applyAlignment="1">
      <alignment horizontal="center" vertical="center"/>
    </xf>
    <xf numFmtId="0" fontId="22"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0" fillId="2" borderId="1" xfId="0" applyFont="1" applyFill="1" applyBorder="1" applyAlignment="1">
      <alignment horizontal="left" vertical="center"/>
    </xf>
    <xf numFmtId="3" fontId="10" fillId="2" borderId="0" xfId="0" applyNumberFormat="1" applyFont="1" applyFill="1" applyAlignment="1">
      <alignment horizontal="justify" vertical="center" wrapText="1"/>
    </xf>
    <xf numFmtId="0" fontId="10" fillId="2" borderId="1" xfId="0" applyFont="1" applyFill="1" applyBorder="1" applyAlignment="1">
      <alignment horizontal="left" vertical="center" wrapText="1"/>
    </xf>
    <xf numFmtId="0" fontId="22" fillId="2" borderId="1" xfId="0" applyFont="1" applyFill="1" applyBorder="1" applyAlignment="1">
      <alignment horizontal="center" vertical="center"/>
    </xf>
  </cellXfs>
  <cellStyles count="8">
    <cellStyle name="Normal" xfId="0" builtinId="0"/>
    <cellStyle name="Normal 2" xfId="3" xr:uid="{00000000-0005-0000-0000-000001000000}"/>
    <cellStyle name="Normal 3" xfId="6" xr:uid="{00000000-0005-0000-0000-000002000000}"/>
    <cellStyle name="Normal 3 2" xfId="5" xr:uid="{00000000-0005-0000-0000-000003000000}"/>
    <cellStyle name="Normal 4" xfId="4" xr:uid="{00000000-0005-0000-0000-000004000000}"/>
    <cellStyle name="Normal 5" xfId="7" xr:uid="{00000000-0005-0000-0000-000005000000}"/>
    <cellStyle name="RowLevel_2" xfId="1" builtinId="1" iLevel="1"/>
    <cellStyle name="RowLevel_3" xfId="2" builtinId="1" iLevel="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560.emf"/></Relationships>
</file>

<file path=xl/drawings/_rels/vmlDrawing1.vml.rels><?xml version="1.0" encoding="UTF-8" standalone="yes"?>
<Relationships xmlns="http://schemas.openxmlformats.org/package/2006/relationships"><Relationship Id="rId117" Type="http://schemas.openxmlformats.org/officeDocument/2006/relationships/image" Target="../media/image117.emf"/><Relationship Id="rId299" Type="http://schemas.openxmlformats.org/officeDocument/2006/relationships/image" Target="../media/image299.emf"/><Relationship Id="rId21" Type="http://schemas.openxmlformats.org/officeDocument/2006/relationships/image" Target="../media/image21.emf"/><Relationship Id="rId63" Type="http://schemas.openxmlformats.org/officeDocument/2006/relationships/image" Target="../media/image63.emf"/><Relationship Id="rId159" Type="http://schemas.openxmlformats.org/officeDocument/2006/relationships/image" Target="../media/image159.emf"/><Relationship Id="rId324" Type="http://schemas.openxmlformats.org/officeDocument/2006/relationships/image" Target="../media/image324.emf"/><Relationship Id="rId366" Type="http://schemas.openxmlformats.org/officeDocument/2006/relationships/image" Target="../media/image366.emf"/><Relationship Id="rId531" Type="http://schemas.openxmlformats.org/officeDocument/2006/relationships/image" Target="../media/image531.emf"/><Relationship Id="rId170" Type="http://schemas.openxmlformats.org/officeDocument/2006/relationships/image" Target="../media/image170.emf"/><Relationship Id="rId226" Type="http://schemas.openxmlformats.org/officeDocument/2006/relationships/image" Target="../media/image226.emf"/><Relationship Id="rId433" Type="http://schemas.openxmlformats.org/officeDocument/2006/relationships/image" Target="../media/image433.emf"/><Relationship Id="rId268" Type="http://schemas.openxmlformats.org/officeDocument/2006/relationships/image" Target="../media/image268.emf"/><Relationship Id="rId475" Type="http://schemas.openxmlformats.org/officeDocument/2006/relationships/image" Target="../media/image475.emf"/><Relationship Id="rId32" Type="http://schemas.openxmlformats.org/officeDocument/2006/relationships/image" Target="../media/image32.emf"/><Relationship Id="rId74" Type="http://schemas.openxmlformats.org/officeDocument/2006/relationships/image" Target="../media/image74.emf"/><Relationship Id="rId128" Type="http://schemas.openxmlformats.org/officeDocument/2006/relationships/image" Target="../media/image128.emf"/><Relationship Id="rId335" Type="http://schemas.openxmlformats.org/officeDocument/2006/relationships/image" Target="../media/image335.emf"/><Relationship Id="rId377" Type="http://schemas.openxmlformats.org/officeDocument/2006/relationships/image" Target="../media/image377.emf"/><Relationship Id="rId500" Type="http://schemas.openxmlformats.org/officeDocument/2006/relationships/image" Target="../media/image500.emf"/><Relationship Id="rId542" Type="http://schemas.openxmlformats.org/officeDocument/2006/relationships/image" Target="../media/image542.emf"/><Relationship Id="rId5" Type="http://schemas.openxmlformats.org/officeDocument/2006/relationships/image" Target="../media/image5.emf"/><Relationship Id="rId181" Type="http://schemas.openxmlformats.org/officeDocument/2006/relationships/image" Target="../media/image181.emf"/><Relationship Id="rId237" Type="http://schemas.openxmlformats.org/officeDocument/2006/relationships/image" Target="../media/image237.emf"/><Relationship Id="rId402" Type="http://schemas.openxmlformats.org/officeDocument/2006/relationships/image" Target="../media/image402.emf"/><Relationship Id="rId279" Type="http://schemas.openxmlformats.org/officeDocument/2006/relationships/image" Target="../media/image279.emf"/><Relationship Id="rId444" Type="http://schemas.openxmlformats.org/officeDocument/2006/relationships/image" Target="../media/image444.emf"/><Relationship Id="rId486" Type="http://schemas.openxmlformats.org/officeDocument/2006/relationships/image" Target="../media/image486.emf"/><Relationship Id="rId43" Type="http://schemas.openxmlformats.org/officeDocument/2006/relationships/image" Target="../media/image43.emf"/><Relationship Id="rId139" Type="http://schemas.openxmlformats.org/officeDocument/2006/relationships/image" Target="../media/image139.emf"/><Relationship Id="rId290" Type="http://schemas.openxmlformats.org/officeDocument/2006/relationships/image" Target="../media/image290.emf"/><Relationship Id="rId304" Type="http://schemas.openxmlformats.org/officeDocument/2006/relationships/image" Target="../media/image304.emf"/><Relationship Id="rId346" Type="http://schemas.openxmlformats.org/officeDocument/2006/relationships/image" Target="../media/image346.emf"/><Relationship Id="rId388" Type="http://schemas.openxmlformats.org/officeDocument/2006/relationships/image" Target="../media/image388.emf"/><Relationship Id="rId511" Type="http://schemas.openxmlformats.org/officeDocument/2006/relationships/image" Target="../media/image511.emf"/><Relationship Id="rId553" Type="http://schemas.openxmlformats.org/officeDocument/2006/relationships/image" Target="../media/image553.emf"/><Relationship Id="rId85" Type="http://schemas.openxmlformats.org/officeDocument/2006/relationships/image" Target="../media/image85.emf"/><Relationship Id="rId150" Type="http://schemas.openxmlformats.org/officeDocument/2006/relationships/image" Target="../media/image150.emf"/><Relationship Id="rId192" Type="http://schemas.openxmlformats.org/officeDocument/2006/relationships/image" Target="../media/image192.emf"/><Relationship Id="rId206" Type="http://schemas.openxmlformats.org/officeDocument/2006/relationships/image" Target="../media/image206.emf"/><Relationship Id="rId413" Type="http://schemas.openxmlformats.org/officeDocument/2006/relationships/image" Target="../media/image413.emf"/><Relationship Id="rId248" Type="http://schemas.openxmlformats.org/officeDocument/2006/relationships/image" Target="../media/image248.emf"/><Relationship Id="rId455" Type="http://schemas.openxmlformats.org/officeDocument/2006/relationships/image" Target="../media/image455.emf"/><Relationship Id="rId497" Type="http://schemas.openxmlformats.org/officeDocument/2006/relationships/image" Target="../media/image497.emf"/><Relationship Id="rId12" Type="http://schemas.openxmlformats.org/officeDocument/2006/relationships/image" Target="../media/image12.emf"/><Relationship Id="rId108" Type="http://schemas.openxmlformats.org/officeDocument/2006/relationships/image" Target="../media/image108.emf"/><Relationship Id="rId315" Type="http://schemas.openxmlformats.org/officeDocument/2006/relationships/image" Target="../media/image315.emf"/><Relationship Id="rId357" Type="http://schemas.openxmlformats.org/officeDocument/2006/relationships/image" Target="../media/image357.emf"/><Relationship Id="rId522" Type="http://schemas.openxmlformats.org/officeDocument/2006/relationships/image" Target="../media/image522.emf"/><Relationship Id="rId54" Type="http://schemas.openxmlformats.org/officeDocument/2006/relationships/image" Target="../media/image54.emf"/><Relationship Id="rId96" Type="http://schemas.openxmlformats.org/officeDocument/2006/relationships/image" Target="../media/image96.emf"/><Relationship Id="rId161" Type="http://schemas.openxmlformats.org/officeDocument/2006/relationships/image" Target="../media/image161.emf"/><Relationship Id="rId217" Type="http://schemas.openxmlformats.org/officeDocument/2006/relationships/image" Target="../media/image217.emf"/><Relationship Id="rId399" Type="http://schemas.openxmlformats.org/officeDocument/2006/relationships/image" Target="../media/image399.emf"/><Relationship Id="rId259" Type="http://schemas.openxmlformats.org/officeDocument/2006/relationships/image" Target="../media/image259.emf"/><Relationship Id="rId424" Type="http://schemas.openxmlformats.org/officeDocument/2006/relationships/image" Target="../media/image424.emf"/><Relationship Id="rId466" Type="http://schemas.openxmlformats.org/officeDocument/2006/relationships/image" Target="../media/image466.emf"/><Relationship Id="rId23" Type="http://schemas.openxmlformats.org/officeDocument/2006/relationships/image" Target="../media/image23.emf"/><Relationship Id="rId119" Type="http://schemas.openxmlformats.org/officeDocument/2006/relationships/image" Target="../media/image119.emf"/><Relationship Id="rId270" Type="http://schemas.openxmlformats.org/officeDocument/2006/relationships/image" Target="../media/image270.emf"/><Relationship Id="rId326" Type="http://schemas.openxmlformats.org/officeDocument/2006/relationships/image" Target="../media/image326.emf"/><Relationship Id="rId533" Type="http://schemas.openxmlformats.org/officeDocument/2006/relationships/image" Target="../media/image533.emf"/><Relationship Id="rId65" Type="http://schemas.openxmlformats.org/officeDocument/2006/relationships/image" Target="../media/image65.emf"/><Relationship Id="rId130" Type="http://schemas.openxmlformats.org/officeDocument/2006/relationships/image" Target="../media/image130.emf"/><Relationship Id="rId368" Type="http://schemas.openxmlformats.org/officeDocument/2006/relationships/image" Target="../media/image368.emf"/><Relationship Id="rId172" Type="http://schemas.openxmlformats.org/officeDocument/2006/relationships/image" Target="../media/image172.emf"/><Relationship Id="rId228" Type="http://schemas.openxmlformats.org/officeDocument/2006/relationships/image" Target="../media/image228.emf"/><Relationship Id="rId435" Type="http://schemas.openxmlformats.org/officeDocument/2006/relationships/image" Target="../media/image435.emf"/><Relationship Id="rId477" Type="http://schemas.openxmlformats.org/officeDocument/2006/relationships/image" Target="../media/image477.emf"/><Relationship Id="rId281" Type="http://schemas.openxmlformats.org/officeDocument/2006/relationships/image" Target="../media/image281.emf"/><Relationship Id="rId337" Type="http://schemas.openxmlformats.org/officeDocument/2006/relationships/image" Target="../media/image337.emf"/><Relationship Id="rId502" Type="http://schemas.openxmlformats.org/officeDocument/2006/relationships/image" Target="../media/image502.emf"/><Relationship Id="rId34" Type="http://schemas.openxmlformats.org/officeDocument/2006/relationships/image" Target="../media/image34.emf"/><Relationship Id="rId76" Type="http://schemas.openxmlformats.org/officeDocument/2006/relationships/image" Target="../media/image76.emf"/><Relationship Id="rId141" Type="http://schemas.openxmlformats.org/officeDocument/2006/relationships/image" Target="../media/image141.emf"/><Relationship Id="rId379" Type="http://schemas.openxmlformats.org/officeDocument/2006/relationships/image" Target="../media/image379.emf"/><Relationship Id="rId544" Type="http://schemas.openxmlformats.org/officeDocument/2006/relationships/image" Target="../media/image544.emf"/><Relationship Id="rId7" Type="http://schemas.openxmlformats.org/officeDocument/2006/relationships/image" Target="../media/image7.emf"/><Relationship Id="rId183" Type="http://schemas.openxmlformats.org/officeDocument/2006/relationships/image" Target="../media/image183.emf"/><Relationship Id="rId239" Type="http://schemas.openxmlformats.org/officeDocument/2006/relationships/image" Target="../media/image239.emf"/><Relationship Id="rId390" Type="http://schemas.openxmlformats.org/officeDocument/2006/relationships/image" Target="../media/image390.emf"/><Relationship Id="rId404" Type="http://schemas.openxmlformats.org/officeDocument/2006/relationships/image" Target="../media/image404.emf"/><Relationship Id="rId446" Type="http://schemas.openxmlformats.org/officeDocument/2006/relationships/image" Target="../media/image446.emf"/><Relationship Id="rId250" Type="http://schemas.openxmlformats.org/officeDocument/2006/relationships/image" Target="../media/image250.emf"/><Relationship Id="rId292" Type="http://schemas.openxmlformats.org/officeDocument/2006/relationships/image" Target="../media/image292.emf"/><Relationship Id="rId306" Type="http://schemas.openxmlformats.org/officeDocument/2006/relationships/image" Target="../media/image306.emf"/><Relationship Id="rId488" Type="http://schemas.openxmlformats.org/officeDocument/2006/relationships/image" Target="../media/image488.emf"/><Relationship Id="rId45" Type="http://schemas.openxmlformats.org/officeDocument/2006/relationships/image" Target="../media/image45.emf"/><Relationship Id="rId87" Type="http://schemas.openxmlformats.org/officeDocument/2006/relationships/image" Target="../media/image87.emf"/><Relationship Id="rId110" Type="http://schemas.openxmlformats.org/officeDocument/2006/relationships/image" Target="../media/image110.emf"/><Relationship Id="rId348" Type="http://schemas.openxmlformats.org/officeDocument/2006/relationships/image" Target="../media/image348.emf"/><Relationship Id="rId513" Type="http://schemas.openxmlformats.org/officeDocument/2006/relationships/image" Target="../media/image513.emf"/><Relationship Id="rId555" Type="http://schemas.openxmlformats.org/officeDocument/2006/relationships/image" Target="../media/image555.emf"/><Relationship Id="rId152" Type="http://schemas.openxmlformats.org/officeDocument/2006/relationships/image" Target="../media/image152.emf"/><Relationship Id="rId194" Type="http://schemas.openxmlformats.org/officeDocument/2006/relationships/image" Target="../media/image194.emf"/><Relationship Id="rId208" Type="http://schemas.openxmlformats.org/officeDocument/2006/relationships/image" Target="../media/image208.emf"/><Relationship Id="rId415" Type="http://schemas.openxmlformats.org/officeDocument/2006/relationships/image" Target="../media/image415.emf"/><Relationship Id="rId457" Type="http://schemas.openxmlformats.org/officeDocument/2006/relationships/image" Target="../media/image457.emf"/><Relationship Id="rId261" Type="http://schemas.openxmlformats.org/officeDocument/2006/relationships/image" Target="../media/image261.emf"/><Relationship Id="rId499" Type="http://schemas.openxmlformats.org/officeDocument/2006/relationships/image" Target="../media/image499.emf"/><Relationship Id="rId14" Type="http://schemas.openxmlformats.org/officeDocument/2006/relationships/image" Target="../media/image14.emf"/><Relationship Id="rId56" Type="http://schemas.openxmlformats.org/officeDocument/2006/relationships/image" Target="../media/image56.emf"/><Relationship Id="rId317" Type="http://schemas.openxmlformats.org/officeDocument/2006/relationships/image" Target="../media/image317.emf"/><Relationship Id="rId359" Type="http://schemas.openxmlformats.org/officeDocument/2006/relationships/image" Target="../media/image359.emf"/><Relationship Id="rId524" Type="http://schemas.openxmlformats.org/officeDocument/2006/relationships/image" Target="../media/image524.emf"/><Relationship Id="rId98" Type="http://schemas.openxmlformats.org/officeDocument/2006/relationships/image" Target="../media/image98.emf"/><Relationship Id="rId121" Type="http://schemas.openxmlformats.org/officeDocument/2006/relationships/image" Target="../media/image121.emf"/><Relationship Id="rId163" Type="http://schemas.openxmlformats.org/officeDocument/2006/relationships/image" Target="../media/image163.emf"/><Relationship Id="rId219" Type="http://schemas.openxmlformats.org/officeDocument/2006/relationships/image" Target="../media/image219.emf"/><Relationship Id="rId370" Type="http://schemas.openxmlformats.org/officeDocument/2006/relationships/image" Target="../media/image370.emf"/><Relationship Id="rId426" Type="http://schemas.openxmlformats.org/officeDocument/2006/relationships/image" Target="../media/image426.emf"/><Relationship Id="rId230" Type="http://schemas.openxmlformats.org/officeDocument/2006/relationships/image" Target="../media/image230.emf"/><Relationship Id="rId468" Type="http://schemas.openxmlformats.org/officeDocument/2006/relationships/image" Target="../media/image468.emf"/><Relationship Id="rId25" Type="http://schemas.openxmlformats.org/officeDocument/2006/relationships/image" Target="../media/image25.emf"/><Relationship Id="rId67" Type="http://schemas.openxmlformats.org/officeDocument/2006/relationships/image" Target="../media/image67.emf"/><Relationship Id="rId272" Type="http://schemas.openxmlformats.org/officeDocument/2006/relationships/image" Target="../media/image272.emf"/><Relationship Id="rId328" Type="http://schemas.openxmlformats.org/officeDocument/2006/relationships/image" Target="../media/image328.emf"/><Relationship Id="rId535" Type="http://schemas.openxmlformats.org/officeDocument/2006/relationships/image" Target="../media/image535.emf"/><Relationship Id="rId132" Type="http://schemas.openxmlformats.org/officeDocument/2006/relationships/image" Target="../media/image132.emf"/><Relationship Id="rId174" Type="http://schemas.openxmlformats.org/officeDocument/2006/relationships/image" Target="../media/image174.emf"/><Relationship Id="rId381" Type="http://schemas.openxmlformats.org/officeDocument/2006/relationships/image" Target="../media/image381.emf"/><Relationship Id="rId241" Type="http://schemas.openxmlformats.org/officeDocument/2006/relationships/image" Target="../media/image241.emf"/><Relationship Id="rId437" Type="http://schemas.openxmlformats.org/officeDocument/2006/relationships/image" Target="../media/image437.emf"/><Relationship Id="rId479" Type="http://schemas.openxmlformats.org/officeDocument/2006/relationships/image" Target="../media/image479.emf"/><Relationship Id="rId36" Type="http://schemas.openxmlformats.org/officeDocument/2006/relationships/image" Target="../media/image36.emf"/><Relationship Id="rId283" Type="http://schemas.openxmlformats.org/officeDocument/2006/relationships/image" Target="../media/image283.emf"/><Relationship Id="rId339" Type="http://schemas.openxmlformats.org/officeDocument/2006/relationships/image" Target="../media/image339.emf"/><Relationship Id="rId490" Type="http://schemas.openxmlformats.org/officeDocument/2006/relationships/image" Target="../media/image490.emf"/><Relationship Id="rId504" Type="http://schemas.openxmlformats.org/officeDocument/2006/relationships/image" Target="../media/image504.emf"/><Relationship Id="rId546" Type="http://schemas.openxmlformats.org/officeDocument/2006/relationships/image" Target="../media/image546.emf"/><Relationship Id="rId78" Type="http://schemas.openxmlformats.org/officeDocument/2006/relationships/image" Target="../media/image78.emf"/><Relationship Id="rId99" Type="http://schemas.openxmlformats.org/officeDocument/2006/relationships/image" Target="../media/image99.emf"/><Relationship Id="rId101" Type="http://schemas.openxmlformats.org/officeDocument/2006/relationships/image" Target="../media/image101.emf"/><Relationship Id="rId122" Type="http://schemas.openxmlformats.org/officeDocument/2006/relationships/image" Target="../media/image122.emf"/><Relationship Id="rId143" Type="http://schemas.openxmlformats.org/officeDocument/2006/relationships/image" Target="../media/image143.emf"/><Relationship Id="rId164" Type="http://schemas.openxmlformats.org/officeDocument/2006/relationships/image" Target="../media/image164.emf"/><Relationship Id="rId185" Type="http://schemas.openxmlformats.org/officeDocument/2006/relationships/image" Target="../media/image185.emf"/><Relationship Id="rId350" Type="http://schemas.openxmlformats.org/officeDocument/2006/relationships/image" Target="../media/image350.emf"/><Relationship Id="rId371" Type="http://schemas.openxmlformats.org/officeDocument/2006/relationships/image" Target="../media/image371.emf"/><Relationship Id="rId406" Type="http://schemas.openxmlformats.org/officeDocument/2006/relationships/image" Target="../media/image406.emf"/><Relationship Id="rId9" Type="http://schemas.openxmlformats.org/officeDocument/2006/relationships/image" Target="../media/image9.emf"/><Relationship Id="rId210" Type="http://schemas.openxmlformats.org/officeDocument/2006/relationships/image" Target="../media/image210.emf"/><Relationship Id="rId392" Type="http://schemas.openxmlformats.org/officeDocument/2006/relationships/image" Target="../media/image392.emf"/><Relationship Id="rId427" Type="http://schemas.openxmlformats.org/officeDocument/2006/relationships/image" Target="../media/image427.emf"/><Relationship Id="rId448" Type="http://schemas.openxmlformats.org/officeDocument/2006/relationships/image" Target="../media/image448.emf"/><Relationship Id="rId469" Type="http://schemas.openxmlformats.org/officeDocument/2006/relationships/image" Target="../media/image469.emf"/><Relationship Id="rId26" Type="http://schemas.openxmlformats.org/officeDocument/2006/relationships/image" Target="../media/image26.emf"/><Relationship Id="rId231" Type="http://schemas.openxmlformats.org/officeDocument/2006/relationships/image" Target="../media/image231.emf"/><Relationship Id="rId252" Type="http://schemas.openxmlformats.org/officeDocument/2006/relationships/image" Target="../media/image252.emf"/><Relationship Id="rId273" Type="http://schemas.openxmlformats.org/officeDocument/2006/relationships/image" Target="../media/image273.emf"/><Relationship Id="rId294" Type="http://schemas.openxmlformats.org/officeDocument/2006/relationships/image" Target="../media/image294.emf"/><Relationship Id="rId308" Type="http://schemas.openxmlformats.org/officeDocument/2006/relationships/image" Target="../media/image308.emf"/><Relationship Id="rId329" Type="http://schemas.openxmlformats.org/officeDocument/2006/relationships/image" Target="../media/image329.emf"/><Relationship Id="rId480" Type="http://schemas.openxmlformats.org/officeDocument/2006/relationships/image" Target="../media/image480.emf"/><Relationship Id="rId515" Type="http://schemas.openxmlformats.org/officeDocument/2006/relationships/image" Target="../media/image515.emf"/><Relationship Id="rId536" Type="http://schemas.openxmlformats.org/officeDocument/2006/relationships/image" Target="../media/image536.emf"/><Relationship Id="rId47" Type="http://schemas.openxmlformats.org/officeDocument/2006/relationships/image" Target="../media/image47.emf"/><Relationship Id="rId68" Type="http://schemas.openxmlformats.org/officeDocument/2006/relationships/image" Target="../media/image68.emf"/><Relationship Id="rId89" Type="http://schemas.openxmlformats.org/officeDocument/2006/relationships/image" Target="../media/image89.emf"/><Relationship Id="rId112" Type="http://schemas.openxmlformats.org/officeDocument/2006/relationships/image" Target="../media/image112.emf"/><Relationship Id="rId133" Type="http://schemas.openxmlformats.org/officeDocument/2006/relationships/image" Target="../media/image133.emf"/><Relationship Id="rId154" Type="http://schemas.openxmlformats.org/officeDocument/2006/relationships/image" Target="../media/image154.emf"/><Relationship Id="rId175" Type="http://schemas.openxmlformats.org/officeDocument/2006/relationships/image" Target="../media/image175.emf"/><Relationship Id="rId340" Type="http://schemas.openxmlformats.org/officeDocument/2006/relationships/image" Target="../media/image340.emf"/><Relationship Id="rId361" Type="http://schemas.openxmlformats.org/officeDocument/2006/relationships/image" Target="../media/image361.emf"/><Relationship Id="rId557" Type="http://schemas.openxmlformats.org/officeDocument/2006/relationships/image" Target="../media/image557.emf"/><Relationship Id="rId196" Type="http://schemas.openxmlformats.org/officeDocument/2006/relationships/image" Target="../media/image196.emf"/><Relationship Id="rId200" Type="http://schemas.openxmlformats.org/officeDocument/2006/relationships/image" Target="../media/image200.emf"/><Relationship Id="rId382" Type="http://schemas.openxmlformats.org/officeDocument/2006/relationships/image" Target="../media/image382.emf"/><Relationship Id="rId417" Type="http://schemas.openxmlformats.org/officeDocument/2006/relationships/image" Target="../media/image417.emf"/><Relationship Id="rId438" Type="http://schemas.openxmlformats.org/officeDocument/2006/relationships/image" Target="../media/image438.emf"/><Relationship Id="rId459" Type="http://schemas.openxmlformats.org/officeDocument/2006/relationships/image" Target="../media/image459.emf"/><Relationship Id="rId16" Type="http://schemas.openxmlformats.org/officeDocument/2006/relationships/image" Target="../media/image16.emf"/><Relationship Id="rId221" Type="http://schemas.openxmlformats.org/officeDocument/2006/relationships/image" Target="../media/image221.emf"/><Relationship Id="rId242" Type="http://schemas.openxmlformats.org/officeDocument/2006/relationships/image" Target="../media/image242.emf"/><Relationship Id="rId263" Type="http://schemas.openxmlformats.org/officeDocument/2006/relationships/image" Target="../media/image263.emf"/><Relationship Id="rId284" Type="http://schemas.openxmlformats.org/officeDocument/2006/relationships/image" Target="../media/image284.emf"/><Relationship Id="rId319" Type="http://schemas.openxmlformats.org/officeDocument/2006/relationships/image" Target="../media/image319.emf"/><Relationship Id="rId470" Type="http://schemas.openxmlformats.org/officeDocument/2006/relationships/image" Target="../media/image470.emf"/><Relationship Id="rId491" Type="http://schemas.openxmlformats.org/officeDocument/2006/relationships/image" Target="../media/image491.emf"/><Relationship Id="rId505" Type="http://schemas.openxmlformats.org/officeDocument/2006/relationships/image" Target="../media/image505.emf"/><Relationship Id="rId526" Type="http://schemas.openxmlformats.org/officeDocument/2006/relationships/image" Target="../media/image526.emf"/><Relationship Id="rId37" Type="http://schemas.openxmlformats.org/officeDocument/2006/relationships/image" Target="../media/image37.emf"/><Relationship Id="rId58" Type="http://schemas.openxmlformats.org/officeDocument/2006/relationships/image" Target="../media/image58.emf"/><Relationship Id="rId79" Type="http://schemas.openxmlformats.org/officeDocument/2006/relationships/image" Target="../media/image79.emf"/><Relationship Id="rId102" Type="http://schemas.openxmlformats.org/officeDocument/2006/relationships/image" Target="../media/image102.emf"/><Relationship Id="rId123" Type="http://schemas.openxmlformats.org/officeDocument/2006/relationships/image" Target="../media/image123.emf"/><Relationship Id="rId144" Type="http://schemas.openxmlformats.org/officeDocument/2006/relationships/image" Target="../media/image144.emf"/><Relationship Id="rId330" Type="http://schemas.openxmlformats.org/officeDocument/2006/relationships/image" Target="../media/image330.emf"/><Relationship Id="rId547" Type="http://schemas.openxmlformats.org/officeDocument/2006/relationships/image" Target="../media/image547.emf"/><Relationship Id="rId90" Type="http://schemas.openxmlformats.org/officeDocument/2006/relationships/image" Target="../media/image90.emf"/><Relationship Id="rId165" Type="http://schemas.openxmlformats.org/officeDocument/2006/relationships/image" Target="../media/image165.emf"/><Relationship Id="rId186" Type="http://schemas.openxmlformats.org/officeDocument/2006/relationships/image" Target="../media/image186.emf"/><Relationship Id="rId351" Type="http://schemas.openxmlformats.org/officeDocument/2006/relationships/image" Target="../media/image351.emf"/><Relationship Id="rId372" Type="http://schemas.openxmlformats.org/officeDocument/2006/relationships/image" Target="../media/image372.emf"/><Relationship Id="rId393" Type="http://schemas.openxmlformats.org/officeDocument/2006/relationships/image" Target="../media/image393.emf"/><Relationship Id="rId407" Type="http://schemas.openxmlformats.org/officeDocument/2006/relationships/image" Target="../media/image407.emf"/><Relationship Id="rId428" Type="http://schemas.openxmlformats.org/officeDocument/2006/relationships/image" Target="../media/image428.emf"/><Relationship Id="rId449" Type="http://schemas.openxmlformats.org/officeDocument/2006/relationships/image" Target="../media/image449.emf"/><Relationship Id="rId211" Type="http://schemas.openxmlformats.org/officeDocument/2006/relationships/image" Target="../media/image211.emf"/><Relationship Id="rId232" Type="http://schemas.openxmlformats.org/officeDocument/2006/relationships/image" Target="../media/image232.emf"/><Relationship Id="rId253" Type="http://schemas.openxmlformats.org/officeDocument/2006/relationships/image" Target="../media/image253.emf"/><Relationship Id="rId274" Type="http://schemas.openxmlformats.org/officeDocument/2006/relationships/image" Target="../media/image274.emf"/><Relationship Id="rId295" Type="http://schemas.openxmlformats.org/officeDocument/2006/relationships/image" Target="../media/image295.emf"/><Relationship Id="rId309" Type="http://schemas.openxmlformats.org/officeDocument/2006/relationships/image" Target="../media/image309.emf"/><Relationship Id="rId460" Type="http://schemas.openxmlformats.org/officeDocument/2006/relationships/image" Target="../media/image460.emf"/><Relationship Id="rId481" Type="http://schemas.openxmlformats.org/officeDocument/2006/relationships/image" Target="../media/image481.emf"/><Relationship Id="rId516" Type="http://schemas.openxmlformats.org/officeDocument/2006/relationships/image" Target="../media/image516.emf"/><Relationship Id="rId27" Type="http://schemas.openxmlformats.org/officeDocument/2006/relationships/image" Target="../media/image27.emf"/><Relationship Id="rId48" Type="http://schemas.openxmlformats.org/officeDocument/2006/relationships/image" Target="../media/image48.emf"/><Relationship Id="rId69" Type="http://schemas.openxmlformats.org/officeDocument/2006/relationships/image" Target="../media/image69.emf"/><Relationship Id="rId113" Type="http://schemas.openxmlformats.org/officeDocument/2006/relationships/image" Target="../media/image113.emf"/><Relationship Id="rId134" Type="http://schemas.openxmlformats.org/officeDocument/2006/relationships/image" Target="../media/image134.emf"/><Relationship Id="rId320" Type="http://schemas.openxmlformats.org/officeDocument/2006/relationships/image" Target="../media/image320.emf"/><Relationship Id="rId537" Type="http://schemas.openxmlformats.org/officeDocument/2006/relationships/image" Target="../media/image537.emf"/><Relationship Id="rId558" Type="http://schemas.openxmlformats.org/officeDocument/2006/relationships/image" Target="../media/image558.emf"/><Relationship Id="rId80" Type="http://schemas.openxmlformats.org/officeDocument/2006/relationships/image" Target="../media/image80.emf"/><Relationship Id="rId155" Type="http://schemas.openxmlformats.org/officeDocument/2006/relationships/image" Target="../media/image155.emf"/><Relationship Id="rId176" Type="http://schemas.openxmlformats.org/officeDocument/2006/relationships/image" Target="../media/image176.emf"/><Relationship Id="rId197" Type="http://schemas.openxmlformats.org/officeDocument/2006/relationships/image" Target="../media/image197.emf"/><Relationship Id="rId341" Type="http://schemas.openxmlformats.org/officeDocument/2006/relationships/image" Target="../media/image341.emf"/><Relationship Id="rId362" Type="http://schemas.openxmlformats.org/officeDocument/2006/relationships/image" Target="../media/image362.emf"/><Relationship Id="rId383" Type="http://schemas.openxmlformats.org/officeDocument/2006/relationships/image" Target="../media/image383.emf"/><Relationship Id="rId418" Type="http://schemas.openxmlformats.org/officeDocument/2006/relationships/image" Target="../media/image418.emf"/><Relationship Id="rId439" Type="http://schemas.openxmlformats.org/officeDocument/2006/relationships/image" Target="../media/image439.emf"/><Relationship Id="rId201" Type="http://schemas.openxmlformats.org/officeDocument/2006/relationships/image" Target="../media/image201.emf"/><Relationship Id="rId222" Type="http://schemas.openxmlformats.org/officeDocument/2006/relationships/image" Target="../media/image222.emf"/><Relationship Id="rId243" Type="http://schemas.openxmlformats.org/officeDocument/2006/relationships/image" Target="../media/image243.emf"/><Relationship Id="rId264" Type="http://schemas.openxmlformats.org/officeDocument/2006/relationships/image" Target="../media/image264.emf"/><Relationship Id="rId285" Type="http://schemas.openxmlformats.org/officeDocument/2006/relationships/image" Target="../media/image285.emf"/><Relationship Id="rId450" Type="http://schemas.openxmlformats.org/officeDocument/2006/relationships/image" Target="../media/image450.emf"/><Relationship Id="rId471" Type="http://schemas.openxmlformats.org/officeDocument/2006/relationships/image" Target="../media/image471.emf"/><Relationship Id="rId506" Type="http://schemas.openxmlformats.org/officeDocument/2006/relationships/image" Target="../media/image506.emf"/><Relationship Id="rId17" Type="http://schemas.openxmlformats.org/officeDocument/2006/relationships/image" Target="../media/image17.emf"/><Relationship Id="rId38" Type="http://schemas.openxmlformats.org/officeDocument/2006/relationships/image" Target="../media/image38.emf"/><Relationship Id="rId59" Type="http://schemas.openxmlformats.org/officeDocument/2006/relationships/image" Target="../media/image59.emf"/><Relationship Id="rId103" Type="http://schemas.openxmlformats.org/officeDocument/2006/relationships/image" Target="../media/image103.emf"/><Relationship Id="rId124" Type="http://schemas.openxmlformats.org/officeDocument/2006/relationships/image" Target="../media/image124.emf"/><Relationship Id="rId310" Type="http://schemas.openxmlformats.org/officeDocument/2006/relationships/image" Target="../media/image310.emf"/><Relationship Id="rId492" Type="http://schemas.openxmlformats.org/officeDocument/2006/relationships/image" Target="../media/image492.emf"/><Relationship Id="rId527" Type="http://schemas.openxmlformats.org/officeDocument/2006/relationships/image" Target="../media/image527.emf"/><Relationship Id="rId548" Type="http://schemas.openxmlformats.org/officeDocument/2006/relationships/image" Target="../media/image548.emf"/><Relationship Id="rId70" Type="http://schemas.openxmlformats.org/officeDocument/2006/relationships/image" Target="../media/image70.emf"/><Relationship Id="rId91" Type="http://schemas.openxmlformats.org/officeDocument/2006/relationships/image" Target="../media/image91.emf"/><Relationship Id="rId145" Type="http://schemas.openxmlformats.org/officeDocument/2006/relationships/image" Target="../media/image145.emf"/><Relationship Id="rId166" Type="http://schemas.openxmlformats.org/officeDocument/2006/relationships/image" Target="../media/image166.emf"/><Relationship Id="rId187" Type="http://schemas.openxmlformats.org/officeDocument/2006/relationships/image" Target="../media/image187.emf"/><Relationship Id="rId331" Type="http://schemas.openxmlformats.org/officeDocument/2006/relationships/image" Target="../media/image331.emf"/><Relationship Id="rId352" Type="http://schemas.openxmlformats.org/officeDocument/2006/relationships/image" Target="../media/image352.emf"/><Relationship Id="rId373" Type="http://schemas.openxmlformats.org/officeDocument/2006/relationships/image" Target="../media/image373.emf"/><Relationship Id="rId394" Type="http://schemas.openxmlformats.org/officeDocument/2006/relationships/image" Target="../media/image394.emf"/><Relationship Id="rId408" Type="http://schemas.openxmlformats.org/officeDocument/2006/relationships/image" Target="../media/image408.emf"/><Relationship Id="rId429" Type="http://schemas.openxmlformats.org/officeDocument/2006/relationships/image" Target="../media/image429.emf"/><Relationship Id="rId1" Type="http://schemas.openxmlformats.org/officeDocument/2006/relationships/image" Target="../media/image1.emf"/><Relationship Id="rId212" Type="http://schemas.openxmlformats.org/officeDocument/2006/relationships/image" Target="../media/image212.emf"/><Relationship Id="rId233" Type="http://schemas.openxmlformats.org/officeDocument/2006/relationships/image" Target="../media/image233.emf"/><Relationship Id="rId254" Type="http://schemas.openxmlformats.org/officeDocument/2006/relationships/image" Target="../media/image254.emf"/><Relationship Id="rId440" Type="http://schemas.openxmlformats.org/officeDocument/2006/relationships/image" Target="../media/image440.emf"/><Relationship Id="rId28" Type="http://schemas.openxmlformats.org/officeDocument/2006/relationships/image" Target="../media/image28.emf"/><Relationship Id="rId49" Type="http://schemas.openxmlformats.org/officeDocument/2006/relationships/image" Target="../media/image49.emf"/><Relationship Id="rId114" Type="http://schemas.openxmlformats.org/officeDocument/2006/relationships/image" Target="../media/image114.emf"/><Relationship Id="rId275" Type="http://schemas.openxmlformats.org/officeDocument/2006/relationships/image" Target="../media/image275.emf"/><Relationship Id="rId296" Type="http://schemas.openxmlformats.org/officeDocument/2006/relationships/image" Target="../media/image296.emf"/><Relationship Id="rId300" Type="http://schemas.openxmlformats.org/officeDocument/2006/relationships/image" Target="../media/image300.emf"/><Relationship Id="rId461" Type="http://schemas.openxmlformats.org/officeDocument/2006/relationships/image" Target="../media/image461.emf"/><Relationship Id="rId482" Type="http://schemas.openxmlformats.org/officeDocument/2006/relationships/image" Target="../media/image482.emf"/><Relationship Id="rId517" Type="http://schemas.openxmlformats.org/officeDocument/2006/relationships/image" Target="../media/image517.emf"/><Relationship Id="rId538" Type="http://schemas.openxmlformats.org/officeDocument/2006/relationships/image" Target="../media/image538.emf"/><Relationship Id="rId559" Type="http://schemas.openxmlformats.org/officeDocument/2006/relationships/image" Target="../media/image559.emf"/><Relationship Id="rId60" Type="http://schemas.openxmlformats.org/officeDocument/2006/relationships/image" Target="../media/image60.emf"/><Relationship Id="rId81" Type="http://schemas.openxmlformats.org/officeDocument/2006/relationships/image" Target="../media/image81.emf"/><Relationship Id="rId135" Type="http://schemas.openxmlformats.org/officeDocument/2006/relationships/image" Target="../media/image135.emf"/><Relationship Id="rId156" Type="http://schemas.openxmlformats.org/officeDocument/2006/relationships/image" Target="../media/image156.emf"/><Relationship Id="rId177" Type="http://schemas.openxmlformats.org/officeDocument/2006/relationships/image" Target="../media/image177.emf"/><Relationship Id="rId198" Type="http://schemas.openxmlformats.org/officeDocument/2006/relationships/image" Target="../media/image198.emf"/><Relationship Id="rId321" Type="http://schemas.openxmlformats.org/officeDocument/2006/relationships/image" Target="../media/image321.emf"/><Relationship Id="rId342" Type="http://schemas.openxmlformats.org/officeDocument/2006/relationships/image" Target="../media/image342.emf"/><Relationship Id="rId363" Type="http://schemas.openxmlformats.org/officeDocument/2006/relationships/image" Target="../media/image363.emf"/><Relationship Id="rId384" Type="http://schemas.openxmlformats.org/officeDocument/2006/relationships/image" Target="../media/image384.emf"/><Relationship Id="rId419" Type="http://schemas.openxmlformats.org/officeDocument/2006/relationships/image" Target="../media/image419.emf"/><Relationship Id="rId202" Type="http://schemas.openxmlformats.org/officeDocument/2006/relationships/image" Target="../media/image202.emf"/><Relationship Id="rId223" Type="http://schemas.openxmlformats.org/officeDocument/2006/relationships/image" Target="../media/image223.emf"/><Relationship Id="rId244" Type="http://schemas.openxmlformats.org/officeDocument/2006/relationships/image" Target="../media/image244.emf"/><Relationship Id="rId430" Type="http://schemas.openxmlformats.org/officeDocument/2006/relationships/image" Target="../media/image430.emf"/><Relationship Id="rId18" Type="http://schemas.openxmlformats.org/officeDocument/2006/relationships/image" Target="../media/image18.emf"/><Relationship Id="rId39" Type="http://schemas.openxmlformats.org/officeDocument/2006/relationships/image" Target="../media/image39.emf"/><Relationship Id="rId265" Type="http://schemas.openxmlformats.org/officeDocument/2006/relationships/image" Target="../media/image265.emf"/><Relationship Id="rId286" Type="http://schemas.openxmlformats.org/officeDocument/2006/relationships/image" Target="../media/image286.emf"/><Relationship Id="rId451" Type="http://schemas.openxmlformats.org/officeDocument/2006/relationships/image" Target="../media/image451.emf"/><Relationship Id="rId472" Type="http://schemas.openxmlformats.org/officeDocument/2006/relationships/image" Target="../media/image472.emf"/><Relationship Id="rId493" Type="http://schemas.openxmlformats.org/officeDocument/2006/relationships/image" Target="../media/image493.emf"/><Relationship Id="rId507" Type="http://schemas.openxmlformats.org/officeDocument/2006/relationships/image" Target="../media/image507.emf"/><Relationship Id="rId528" Type="http://schemas.openxmlformats.org/officeDocument/2006/relationships/image" Target="../media/image528.emf"/><Relationship Id="rId549" Type="http://schemas.openxmlformats.org/officeDocument/2006/relationships/image" Target="../media/image549.emf"/><Relationship Id="rId50" Type="http://schemas.openxmlformats.org/officeDocument/2006/relationships/image" Target="../media/image50.emf"/><Relationship Id="rId104" Type="http://schemas.openxmlformats.org/officeDocument/2006/relationships/image" Target="../media/image104.emf"/><Relationship Id="rId125" Type="http://schemas.openxmlformats.org/officeDocument/2006/relationships/image" Target="../media/image125.emf"/><Relationship Id="rId146" Type="http://schemas.openxmlformats.org/officeDocument/2006/relationships/image" Target="../media/image146.emf"/><Relationship Id="rId167" Type="http://schemas.openxmlformats.org/officeDocument/2006/relationships/image" Target="../media/image167.emf"/><Relationship Id="rId188" Type="http://schemas.openxmlformats.org/officeDocument/2006/relationships/image" Target="../media/image188.emf"/><Relationship Id="rId311" Type="http://schemas.openxmlformats.org/officeDocument/2006/relationships/image" Target="../media/image311.emf"/><Relationship Id="rId332" Type="http://schemas.openxmlformats.org/officeDocument/2006/relationships/image" Target="../media/image332.emf"/><Relationship Id="rId353" Type="http://schemas.openxmlformats.org/officeDocument/2006/relationships/image" Target="../media/image353.emf"/><Relationship Id="rId374" Type="http://schemas.openxmlformats.org/officeDocument/2006/relationships/image" Target="../media/image374.emf"/><Relationship Id="rId395" Type="http://schemas.openxmlformats.org/officeDocument/2006/relationships/image" Target="../media/image395.emf"/><Relationship Id="rId409" Type="http://schemas.openxmlformats.org/officeDocument/2006/relationships/image" Target="../media/image409.emf"/><Relationship Id="rId71" Type="http://schemas.openxmlformats.org/officeDocument/2006/relationships/image" Target="../media/image71.emf"/><Relationship Id="rId92" Type="http://schemas.openxmlformats.org/officeDocument/2006/relationships/image" Target="../media/image92.emf"/><Relationship Id="rId213" Type="http://schemas.openxmlformats.org/officeDocument/2006/relationships/image" Target="../media/image213.emf"/><Relationship Id="rId234" Type="http://schemas.openxmlformats.org/officeDocument/2006/relationships/image" Target="../media/image234.emf"/><Relationship Id="rId420" Type="http://schemas.openxmlformats.org/officeDocument/2006/relationships/image" Target="../media/image420.emf"/><Relationship Id="rId2" Type="http://schemas.openxmlformats.org/officeDocument/2006/relationships/image" Target="../media/image2.emf"/><Relationship Id="rId29" Type="http://schemas.openxmlformats.org/officeDocument/2006/relationships/image" Target="../media/image29.emf"/><Relationship Id="rId255" Type="http://schemas.openxmlformats.org/officeDocument/2006/relationships/image" Target="../media/image255.emf"/><Relationship Id="rId276" Type="http://schemas.openxmlformats.org/officeDocument/2006/relationships/image" Target="../media/image276.emf"/><Relationship Id="rId297" Type="http://schemas.openxmlformats.org/officeDocument/2006/relationships/image" Target="../media/image297.emf"/><Relationship Id="rId441" Type="http://schemas.openxmlformats.org/officeDocument/2006/relationships/image" Target="../media/image441.emf"/><Relationship Id="rId462" Type="http://schemas.openxmlformats.org/officeDocument/2006/relationships/image" Target="../media/image462.emf"/><Relationship Id="rId483" Type="http://schemas.openxmlformats.org/officeDocument/2006/relationships/image" Target="../media/image483.emf"/><Relationship Id="rId518" Type="http://schemas.openxmlformats.org/officeDocument/2006/relationships/image" Target="../media/image518.emf"/><Relationship Id="rId539" Type="http://schemas.openxmlformats.org/officeDocument/2006/relationships/image" Target="../media/image539.emf"/><Relationship Id="rId40" Type="http://schemas.openxmlformats.org/officeDocument/2006/relationships/image" Target="../media/image40.emf"/><Relationship Id="rId115" Type="http://schemas.openxmlformats.org/officeDocument/2006/relationships/image" Target="../media/image115.emf"/><Relationship Id="rId136" Type="http://schemas.openxmlformats.org/officeDocument/2006/relationships/image" Target="../media/image136.emf"/><Relationship Id="rId157" Type="http://schemas.openxmlformats.org/officeDocument/2006/relationships/image" Target="../media/image157.emf"/><Relationship Id="rId178" Type="http://schemas.openxmlformats.org/officeDocument/2006/relationships/image" Target="../media/image178.emf"/><Relationship Id="rId301" Type="http://schemas.openxmlformats.org/officeDocument/2006/relationships/image" Target="../media/image301.emf"/><Relationship Id="rId322" Type="http://schemas.openxmlformats.org/officeDocument/2006/relationships/image" Target="../media/image322.emf"/><Relationship Id="rId343" Type="http://schemas.openxmlformats.org/officeDocument/2006/relationships/image" Target="../media/image343.emf"/><Relationship Id="rId364" Type="http://schemas.openxmlformats.org/officeDocument/2006/relationships/image" Target="../media/image364.emf"/><Relationship Id="rId550" Type="http://schemas.openxmlformats.org/officeDocument/2006/relationships/image" Target="../media/image550.emf"/><Relationship Id="rId61" Type="http://schemas.openxmlformats.org/officeDocument/2006/relationships/image" Target="../media/image61.emf"/><Relationship Id="rId82" Type="http://schemas.openxmlformats.org/officeDocument/2006/relationships/image" Target="../media/image82.emf"/><Relationship Id="rId199" Type="http://schemas.openxmlformats.org/officeDocument/2006/relationships/image" Target="../media/image199.emf"/><Relationship Id="rId203" Type="http://schemas.openxmlformats.org/officeDocument/2006/relationships/image" Target="../media/image203.emf"/><Relationship Id="rId385" Type="http://schemas.openxmlformats.org/officeDocument/2006/relationships/image" Target="../media/image385.emf"/><Relationship Id="rId19" Type="http://schemas.openxmlformats.org/officeDocument/2006/relationships/image" Target="../media/image19.emf"/><Relationship Id="rId224" Type="http://schemas.openxmlformats.org/officeDocument/2006/relationships/image" Target="../media/image224.emf"/><Relationship Id="rId245" Type="http://schemas.openxmlformats.org/officeDocument/2006/relationships/image" Target="../media/image245.emf"/><Relationship Id="rId266" Type="http://schemas.openxmlformats.org/officeDocument/2006/relationships/image" Target="../media/image266.emf"/><Relationship Id="rId287" Type="http://schemas.openxmlformats.org/officeDocument/2006/relationships/image" Target="../media/image287.emf"/><Relationship Id="rId410" Type="http://schemas.openxmlformats.org/officeDocument/2006/relationships/image" Target="../media/image410.emf"/><Relationship Id="rId431" Type="http://schemas.openxmlformats.org/officeDocument/2006/relationships/image" Target="../media/image431.emf"/><Relationship Id="rId452" Type="http://schemas.openxmlformats.org/officeDocument/2006/relationships/image" Target="../media/image452.emf"/><Relationship Id="rId473" Type="http://schemas.openxmlformats.org/officeDocument/2006/relationships/image" Target="../media/image473.emf"/><Relationship Id="rId494" Type="http://schemas.openxmlformats.org/officeDocument/2006/relationships/image" Target="../media/image494.emf"/><Relationship Id="rId508" Type="http://schemas.openxmlformats.org/officeDocument/2006/relationships/image" Target="../media/image508.emf"/><Relationship Id="rId529" Type="http://schemas.openxmlformats.org/officeDocument/2006/relationships/image" Target="../media/image529.emf"/><Relationship Id="rId30" Type="http://schemas.openxmlformats.org/officeDocument/2006/relationships/image" Target="../media/image30.emf"/><Relationship Id="rId105" Type="http://schemas.openxmlformats.org/officeDocument/2006/relationships/image" Target="../media/image105.emf"/><Relationship Id="rId126" Type="http://schemas.openxmlformats.org/officeDocument/2006/relationships/image" Target="../media/image126.emf"/><Relationship Id="rId147" Type="http://schemas.openxmlformats.org/officeDocument/2006/relationships/image" Target="../media/image147.emf"/><Relationship Id="rId168" Type="http://schemas.openxmlformats.org/officeDocument/2006/relationships/image" Target="../media/image168.emf"/><Relationship Id="rId312" Type="http://schemas.openxmlformats.org/officeDocument/2006/relationships/image" Target="../media/image312.emf"/><Relationship Id="rId333" Type="http://schemas.openxmlformats.org/officeDocument/2006/relationships/image" Target="../media/image333.emf"/><Relationship Id="rId354" Type="http://schemas.openxmlformats.org/officeDocument/2006/relationships/image" Target="../media/image354.emf"/><Relationship Id="rId540" Type="http://schemas.openxmlformats.org/officeDocument/2006/relationships/image" Target="../media/image540.emf"/><Relationship Id="rId51" Type="http://schemas.openxmlformats.org/officeDocument/2006/relationships/image" Target="../media/image51.emf"/><Relationship Id="rId72" Type="http://schemas.openxmlformats.org/officeDocument/2006/relationships/image" Target="../media/image72.emf"/><Relationship Id="rId93" Type="http://schemas.openxmlformats.org/officeDocument/2006/relationships/image" Target="../media/image93.emf"/><Relationship Id="rId189" Type="http://schemas.openxmlformats.org/officeDocument/2006/relationships/image" Target="../media/image189.emf"/><Relationship Id="rId375" Type="http://schemas.openxmlformats.org/officeDocument/2006/relationships/image" Target="../media/image375.emf"/><Relationship Id="rId396" Type="http://schemas.openxmlformats.org/officeDocument/2006/relationships/image" Target="../media/image396.emf"/><Relationship Id="rId3" Type="http://schemas.openxmlformats.org/officeDocument/2006/relationships/image" Target="../media/image3.emf"/><Relationship Id="rId214" Type="http://schemas.openxmlformats.org/officeDocument/2006/relationships/image" Target="../media/image214.emf"/><Relationship Id="rId235" Type="http://schemas.openxmlformats.org/officeDocument/2006/relationships/image" Target="../media/image235.emf"/><Relationship Id="rId256" Type="http://schemas.openxmlformats.org/officeDocument/2006/relationships/image" Target="../media/image256.emf"/><Relationship Id="rId277" Type="http://schemas.openxmlformats.org/officeDocument/2006/relationships/image" Target="../media/image277.emf"/><Relationship Id="rId298" Type="http://schemas.openxmlformats.org/officeDocument/2006/relationships/image" Target="../media/image298.emf"/><Relationship Id="rId400" Type="http://schemas.openxmlformats.org/officeDocument/2006/relationships/image" Target="../media/image400.emf"/><Relationship Id="rId421" Type="http://schemas.openxmlformats.org/officeDocument/2006/relationships/image" Target="../media/image421.emf"/><Relationship Id="rId442" Type="http://schemas.openxmlformats.org/officeDocument/2006/relationships/image" Target="../media/image442.emf"/><Relationship Id="rId463" Type="http://schemas.openxmlformats.org/officeDocument/2006/relationships/image" Target="../media/image463.emf"/><Relationship Id="rId484" Type="http://schemas.openxmlformats.org/officeDocument/2006/relationships/image" Target="../media/image484.emf"/><Relationship Id="rId519" Type="http://schemas.openxmlformats.org/officeDocument/2006/relationships/image" Target="../media/image519.emf"/><Relationship Id="rId116" Type="http://schemas.openxmlformats.org/officeDocument/2006/relationships/image" Target="../media/image116.emf"/><Relationship Id="rId137" Type="http://schemas.openxmlformats.org/officeDocument/2006/relationships/image" Target="../media/image137.emf"/><Relationship Id="rId158" Type="http://schemas.openxmlformats.org/officeDocument/2006/relationships/image" Target="../media/image158.emf"/><Relationship Id="rId302" Type="http://schemas.openxmlformats.org/officeDocument/2006/relationships/image" Target="../media/image302.emf"/><Relationship Id="rId323" Type="http://schemas.openxmlformats.org/officeDocument/2006/relationships/image" Target="../media/image323.emf"/><Relationship Id="rId344" Type="http://schemas.openxmlformats.org/officeDocument/2006/relationships/image" Target="../media/image344.emf"/><Relationship Id="rId530" Type="http://schemas.openxmlformats.org/officeDocument/2006/relationships/image" Target="../media/image530.emf"/><Relationship Id="rId20" Type="http://schemas.openxmlformats.org/officeDocument/2006/relationships/image" Target="../media/image20.emf"/><Relationship Id="rId41" Type="http://schemas.openxmlformats.org/officeDocument/2006/relationships/image" Target="../media/image41.emf"/><Relationship Id="rId62" Type="http://schemas.openxmlformats.org/officeDocument/2006/relationships/image" Target="../media/image62.emf"/><Relationship Id="rId83" Type="http://schemas.openxmlformats.org/officeDocument/2006/relationships/image" Target="../media/image83.emf"/><Relationship Id="rId179" Type="http://schemas.openxmlformats.org/officeDocument/2006/relationships/image" Target="../media/image179.emf"/><Relationship Id="rId365" Type="http://schemas.openxmlformats.org/officeDocument/2006/relationships/image" Target="../media/image365.emf"/><Relationship Id="rId386" Type="http://schemas.openxmlformats.org/officeDocument/2006/relationships/image" Target="../media/image386.emf"/><Relationship Id="rId551" Type="http://schemas.openxmlformats.org/officeDocument/2006/relationships/image" Target="../media/image551.emf"/><Relationship Id="rId190" Type="http://schemas.openxmlformats.org/officeDocument/2006/relationships/image" Target="../media/image190.emf"/><Relationship Id="rId204" Type="http://schemas.openxmlformats.org/officeDocument/2006/relationships/image" Target="../media/image204.emf"/><Relationship Id="rId225" Type="http://schemas.openxmlformats.org/officeDocument/2006/relationships/image" Target="../media/image225.emf"/><Relationship Id="rId246" Type="http://schemas.openxmlformats.org/officeDocument/2006/relationships/image" Target="../media/image246.emf"/><Relationship Id="rId267" Type="http://schemas.openxmlformats.org/officeDocument/2006/relationships/image" Target="../media/image267.emf"/><Relationship Id="rId288" Type="http://schemas.openxmlformats.org/officeDocument/2006/relationships/image" Target="../media/image288.emf"/><Relationship Id="rId411" Type="http://schemas.openxmlformats.org/officeDocument/2006/relationships/image" Target="../media/image411.emf"/><Relationship Id="rId432" Type="http://schemas.openxmlformats.org/officeDocument/2006/relationships/image" Target="../media/image432.emf"/><Relationship Id="rId453" Type="http://schemas.openxmlformats.org/officeDocument/2006/relationships/image" Target="../media/image453.emf"/><Relationship Id="rId474" Type="http://schemas.openxmlformats.org/officeDocument/2006/relationships/image" Target="../media/image474.emf"/><Relationship Id="rId509" Type="http://schemas.openxmlformats.org/officeDocument/2006/relationships/image" Target="../media/image509.emf"/><Relationship Id="rId106" Type="http://schemas.openxmlformats.org/officeDocument/2006/relationships/image" Target="../media/image106.emf"/><Relationship Id="rId127" Type="http://schemas.openxmlformats.org/officeDocument/2006/relationships/image" Target="../media/image127.emf"/><Relationship Id="rId313" Type="http://schemas.openxmlformats.org/officeDocument/2006/relationships/image" Target="../media/image313.emf"/><Relationship Id="rId495" Type="http://schemas.openxmlformats.org/officeDocument/2006/relationships/image" Target="../media/image495.emf"/><Relationship Id="rId10" Type="http://schemas.openxmlformats.org/officeDocument/2006/relationships/image" Target="../media/image10.emf"/><Relationship Id="rId31" Type="http://schemas.openxmlformats.org/officeDocument/2006/relationships/image" Target="../media/image31.emf"/><Relationship Id="rId52" Type="http://schemas.openxmlformats.org/officeDocument/2006/relationships/image" Target="../media/image52.emf"/><Relationship Id="rId73" Type="http://schemas.openxmlformats.org/officeDocument/2006/relationships/image" Target="../media/image73.emf"/><Relationship Id="rId94" Type="http://schemas.openxmlformats.org/officeDocument/2006/relationships/image" Target="../media/image94.emf"/><Relationship Id="rId148" Type="http://schemas.openxmlformats.org/officeDocument/2006/relationships/image" Target="../media/image148.emf"/><Relationship Id="rId169" Type="http://schemas.openxmlformats.org/officeDocument/2006/relationships/image" Target="../media/image169.emf"/><Relationship Id="rId334" Type="http://schemas.openxmlformats.org/officeDocument/2006/relationships/image" Target="../media/image334.emf"/><Relationship Id="rId355" Type="http://schemas.openxmlformats.org/officeDocument/2006/relationships/image" Target="../media/image355.emf"/><Relationship Id="rId376" Type="http://schemas.openxmlformats.org/officeDocument/2006/relationships/image" Target="../media/image376.emf"/><Relationship Id="rId397" Type="http://schemas.openxmlformats.org/officeDocument/2006/relationships/image" Target="../media/image397.emf"/><Relationship Id="rId520" Type="http://schemas.openxmlformats.org/officeDocument/2006/relationships/image" Target="../media/image520.emf"/><Relationship Id="rId541" Type="http://schemas.openxmlformats.org/officeDocument/2006/relationships/image" Target="../media/image541.emf"/><Relationship Id="rId4" Type="http://schemas.openxmlformats.org/officeDocument/2006/relationships/image" Target="../media/image4.emf"/><Relationship Id="rId180" Type="http://schemas.openxmlformats.org/officeDocument/2006/relationships/image" Target="../media/image180.emf"/><Relationship Id="rId215" Type="http://schemas.openxmlformats.org/officeDocument/2006/relationships/image" Target="../media/image215.emf"/><Relationship Id="rId236" Type="http://schemas.openxmlformats.org/officeDocument/2006/relationships/image" Target="../media/image236.emf"/><Relationship Id="rId257" Type="http://schemas.openxmlformats.org/officeDocument/2006/relationships/image" Target="../media/image257.emf"/><Relationship Id="rId278" Type="http://schemas.openxmlformats.org/officeDocument/2006/relationships/image" Target="../media/image278.emf"/><Relationship Id="rId401" Type="http://schemas.openxmlformats.org/officeDocument/2006/relationships/image" Target="../media/image401.emf"/><Relationship Id="rId422" Type="http://schemas.openxmlformats.org/officeDocument/2006/relationships/image" Target="../media/image422.emf"/><Relationship Id="rId443" Type="http://schemas.openxmlformats.org/officeDocument/2006/relationships/image" Target="../media/image443.emf"/><Relationship Id="rId464" Type="http://schemas.openxmlformats.org/officeDocument/2006/relationships/image" Target="../media/image464.emf"/><Relationship Id="rId303" Type="http://schemas.openxmlformats.org/officeDocument/2006/relationships/image" Target="../media/image303.emf"/><Relationship Id="rId485" Type="http://schemas.openxmlformats.org/officeDocument/2006/relationships/image" Target="../media/image485.emf"/><Relationship Id="rId42" Type="http://schemas.openxmlformats.org/officeDocument/2006/relationships/image" Target="../media/image42.emf"/><Relationship Id="rId84" Type="http://schemas.openxmlformats.org/officeDocument/2006/relationships/image" Target="../media/image84.emf"/><Relationship Id="rId138" Type="http://schemas.openxmlformats.org/officeDocument/2006/relationships/image" Target="../media/image138.emf"/><Relationship Id="rId345" Type="http://schemas.openxmlformats.org/officeDocument/2006/relationships/image" Target="../media/image345.emf"/><Relationship Id="rId387" Type="http://schemas.openxmlformats.org/officeDocument/2006/relationships/image" Target="../media/image387.emf"/><Relationship Id="rId510" Type="http://schemas.openxmlformats.org/officeDocument/2006/relationships/image" Target="../media/image510.emf"/><Relationship Id="rId552" Type="http://schemas.openxmlformats.org/officeDocument/2006/relationships/image" Target="../media/image552.emf"/><Relationship Id="rId191" Type="http://schemas.openxmlformats.org/officeDocument/2006/relationships/image" Target="../media/image191.emf"/><Relationship Id="rId205" Type="http://schemas.openxmlformats.org/officeDocument/2006/relationships/image" Target="../media/image205.emf"/><Relationship Id="rId247" Type="http://schemas.openxmlformats.org/officeDocument/2006/relationships/image" Target="../media/image247.emf"/><Relationship Id="rId412" Type="http://schemas.openxmlformats.org/officeDocument/2006/relationships/image" Target="../media/image412.emf"/><Relationship Id="rId107" Type="http://schemas.openxmlformats.org/officeDocument/2006/relationships/image" Target="../media/image107.emf"/><Relationship Id="rId289" Type="http://schemas.openxmlformats.org/officeDocument/2006/relationships/image" Target="../media/image289.emf"/><Relationship Id="rId454" Type="http://schemas.openxmlformats.org/officeDocument/2006/relationships/image" Target="../media/image454.emf"/><Relationship Id="rId496" Type="http://schemas.openxmlformats.org/officeDocument/2006/relationships/image" Target="../media/image496.emf"/><Relationship Id="rId11" Type="http://schemas.openxmlformats.org/officeDocument/2006/relationships/image" Target="../media/image11.emf"/><Relationship Id="rId53" Type="http://schemas.openxmlformats.org/officeDocument/2006/relationships/image" Target="../media/image53.emf"/><Relationship Id="rId149" Type="http://schemas.openxmlformats.org/officeDocument/2006/relationships/image" Target="../media/image149.emf"/><Relationship Id="rId314" Type="http://schemas.openxmlformats.org/officeDocument/2006/relationships/image" Target="../media/image314.emf"/><Relationship Id="rId356" Type="http://schemas.openxmlformats.org/officeDocument/2006/relationships/image" Target="../media/image356.emf"/><Relationship Id="rId398" Type="http://schemas.openxmlformats.org/officeDocument/2006/relationships/image" Target="../media/image398.emf"/><Relationship Id="rId521" Type="http://schemas.openxmlformats.org/officeDocument/2006/relationships/image" Target="../media/image521.emf"/><Relationship Id="rId95" Type="http://schemas.openxmlformats.org/officeDocument/2006/relationships/image" Target="../media/image95.emf"/><Relationship Id="rId160" Type="http://schemas.openxmlformats.org/officeDocument/2006/relationships/image" Target="../media/image160.emf"/><Relationship Id="rId216" Type="http://schemas.openxmlformats.org/officeDocument/2006/relationships/image" Target="../media/image216.emf"/><Relationship Id="rId423" Type="http://schemas.openxmlformats.org/officeDocument/2006/relationships/image" Target="../media/image423.emf"/><Relationship Id="rId258" Type="http://schemas.openxmlformats.org/officeDocument/2006/relationships/image" Target="../media/image258.emf"/><Relationship Id="rId465" Type="http://schemas.openxmlformats.org/officeDocument/2006/relationships/image" Target="../media/image465.emf"/><Relationship Id="rId22" Type="http://schemas.openxmlformats.org/officeDocument/2006/relationships/image" Target="../media/image22.emf"/><Relationship Id="rId64" Type="http://schemas.openxmlformats.org/officeDocument/2006/relationships/image" Target="../media/image64.emf"/><Relationship Id="rId118" Type="http://schemas.openxmlformats.org/officeDocument/2006/relationships/image" Target="../media/image118.emf"/><Relationship Id="rId325" Type="http://schemas.openxmlformats.org/officeDocument/2006/relationships/image" Target="../media/image325.emf"/><Relationship Id="rId367" Type="http://schemas.openxmlformats.org/officeDocument/2006/relationships/image" Target="../media/image367.emf"/><Relationship Id="rId532" Type="http://schemas.openxmlformats.org/officeDocument/2006/relationships/image" Target="../media/image532.emf"/><Relationship Id="rId171" Type="http://schemas.openxmlformats.org/officeDocument/2006/relationships/image" Target="../media/image171.emf"/><Relationship Id="rId227" Type="http://schemas.openxmlformats.org/officeDocument/2006/relationships/image" Target="../media/image227.emf"/><Relationship Id="rId269" Type="http://schemas.openxmlformats.org/officeDocument/2006/relationships/image" Target="../media/image269.emf"/><Relationship Id="rId434" Type="http://schemas.openxmlformats.org/officeDocument/2006/relationships/image" Target="../media/image434.emf"/><Relationship Id="rId476" Type="http://schemas.openxmlformats.org/officeDocument/2006/relationships/image" Target="../media/image476.emf"/><Relationship Id="rId33" Type="http://schemas.openxmlformats.org/officeDocument/2006/relationships/image" Target="../media/image33.emf"/><Relationship Id="rId129" Type="http://schemas.openxmlformats.org/officeDocument/2006/relationships/image" Target="../media/image129.emf"/><Relationship Id="rId280" Type="http://schemas.openxmlformats.org/officeDocument/2006/relationships/image" Target="../media/image280.emf"/><Relationship Id="rId336" Type="http://schemas.openxmlformats.org/officeDocument/2006/relationships/image" Target="../media/image336.emf"/><Relationship Id="rId501" Type="http://schemas.openxmlformats.org/officeDocument/2006/relationships/image" Target="../media/image501.emf"/><Relationship Id="rId543" Type="http://schemas.openxmlformats.org/officeDocument/2006/relationships/image" Target="../media/image543.emf"/><Relationship Id="rId75" Type="http://schemas.openxmlformats.org/officeDocument/2006/relationships/image" Target="../media/image75.emf"/><Relationship Id="rId140" Type="http://schemas.openxmlformats.org/officeDocument/2006/relationships/image" Target="../media/image140.emf"/><Relationship Id="rId182" Type="http://schemas.openxmlformats.org/officeDocument/2006/relationships/image" Target="../media/image182.emf"/><Relationship Id="rId378" Type="http://schemas.openxmlformats.org/officeDocument/2006/relationships/image" Target="../media/image378.emf"/><Relationship Id="rId403" Type="http://schemas.openxmlformats.org/officeDocument/2006/relationships/image" Target="../media/image403.emf"/><Relationship Id="rId6" Type="http://schemas.openxmlformats.org/officeDocument/2006/relationships/image" Target="../media/image6.emf"/><Relationship Id="rId238" Type="http://schemas.openxmlformats.org/officeDocument/2006/relationships/image" Target="../media/image238.emf"/><Relationship Id="rId445" Type="http://schemas.openxmlformats.org/officeDocument/2006/relationships/image" Target="../media/image445.emf"/><Relationship Id="rId487" Type="http://schemas.openxmlformats.org/officeDocument/2006/relationships/image" Target="../media/image487.emf"/><Relationship Id="rId291" Type="http://schemas.openxmlformats.org/officeDocument/2006/relationships/image" Target="../media/image291.emf"/><Relationship Id="rId305" Type="http://schemas.openxmlformats.org/officeDocument/2006/relationships/image" Target="../media/image305.emf"/><Relationship Id="rId347" Type="http://schemas.openxmlformats.org/officeDocument/2006/relationships/image" Target="../media/image347.emf"/><Relationship Id="rId512" Type="http://schemas.openxmlformats.org/officeDocument/2006/relationships/image" Target="../media/image512.emf"/><Relationship Id="rId44" Type="http://schemas.openxmlformats.org/officeDocument/2006/relationships/image" Target="../media/image44.emf"/><Relationship Id="rId86" Type="http://schemas.openxmlformats.org/officeDocument/2006/relationships/image" Target="../media/image86.emf"/><Relationship Id="rId151" Type="http://schemas.openxmlformats.org/officeDocument/2006/relationships/image" Target="../media/image151.emf"/><Relationship Id="rId389" Type="http://schemas.openxmlformats.org/officeDocument/2006/relationships/image" Target="../media/image389.emf"/><Relationship Id="rId554" Type="http://schemas.openxmlformats.org/officeDocument/2006/relationships/image" Target="../media/image554.emf"/><Relationship Id="rId193" Type="http://schemas.openxmlformats.org/officeDocument/2006/relationships/image" Target="../media/image193.emf"/><Relationship Id="rId207" Type="http://schemas.openxmlformats.org/officeDocument/2006/relationships/image" Target="../media/image207.emf"/><Relationship Id="rId249" Type="http://schemas.openxmlformats.org/officeDocument/2006/relationships/image" Target="../media/image249.emf"/><Relationship Id="rId414" Type="http://schemas.openxmlformats.org/officeDocument/2006/relationships/image" Target="../media/image414.emf"/><Relationship Id="rId456" Type="http://schemas.openxmlformats.org/officeDocument/2006/relationships/image" Target="../media/image456.emf"/><Relationship Id="rId498" Type="http://schemas.openxmlformats.org/officeDocument/2006/relationships/image" Target="../media/image498.emf"/><Relationship Id="rId13" Type="http://schemas.openxmlformats.org/officeDocument/2006/relationships/image" Target="../media/image13.emf"/><Relationship Id="rId109" Type="http://schemas.openxmlformats.org/officeDocument/2006/relationships/image" Target="../media/image109.emf"/><Relationship Id="rId260" Type="http://schemas.openxmlformats.org/officeDocument/2006/relationships/image" Target="../media/image260.emf"/><Relationship Id="rId316" Type="http://schemas.openxmlformats.org/officeDocument/2006/relationships/image" Target="../media/image316.emf"/><Relationship Id="rId523" Type="http://schemas.openxmlformats.org/officeDocument/2006/relationships/image" Target="../media/image523.emf"/><Relationship Id="rId55" Type="http://schemas.openxmlformats.org/officeDocument/2006/relationships/image" Target="../media/image55.emf"/><Relationship Id="rId97" Type="http://schemas.openxmlformats.org/officeDocument/2006/relationships/image" Target="../media/image97.emf"/><Relationship Id="rId120" Type="http://schemas.openxmlformats.org/officeDocument/2006/relationships/image" Target="../media/image120.emf"/><Relationship Id="rId358" Type="http://schemas.openxmlformats.org/officeDocument/2006/relationships/image" Target="../media/image358.emf"/><Relationship Id="rId162" Type="http://schemas.openxmlformats.org/officeDocument/2006/relationships/image" Target="../media/image162.emf"/><Relationship Id="rId218" Type="http://schemas.openxmlformats.org/officeDocument/2006/relationships/image" Target="../media/image218.emf"/><Relationship Id="rId425" Type="http://schemas.openxmlformats.org/officeDocument/2006/relationships/image" Target="../media/image425.emf"/><Relationship Id="rId467" Type="http://schemas.openxmlformats.org/officeDocument/2006/relationships/image" Target="../media/image467.emf"/><Relationship Id="rId271" Type="http://schemas.openxmlformats.org/officeDocument/2006/relationships/image" Target="../media/image271.emf"/><Relationship Id="rId24" Type="http://schemas.openxmlformats.org/officeDocument/2006/relationships/image" Target="../media/image24.emf"/><Relationship Id="rId66" Type="http://schemas.openxmlformats.org/officeDocument/2006/relationships/image" Target="../media/image66.emf"/><Relationship Id="rId131" Type="http://schemas.openxmlformats.org/officeDocument/2006/relationships/image" Target="../media/image131.emf"/><Relationship Id="rId327" Type="http://schemas.openxmlformats.org/officeDocument/2006/relationships/image" Target="../media/image327.emf"/><Relationship Id="rId369" Type="http://schemas.openxmlformats.org/officeDocument/2006/relationships/image" Target="../media/image369.emf"/><Relationship Id="rId534" Type="http://schemas.openxmlformats.org/officeDocument/2006/relationships/image" Target="../media/image534.emf"/><Relationship Id="rId173" Type="http://schemas.openxmlformats.org/officeDocument/2006/relationships/image" Target="../media/image173.emf"/><Relationship Id="rId229" Type="http://schemas.openxmlformats.org/officeDocument/2006/relationships/image" Target="../media/image229.emf"/><Relationship Id="rId380" Type="http://schemas.openxmlformats.org/officeDocument/2006/relationships/image" Target="../media/image380.emf"/><Relationship Id="rId436" Type="http://schemas.openxmlformats.org/officeDocument/2006/relationships/image" Target="../media/image436.emf"/><Relationship Id="rId240" Type="http://schemas.openxmlformats.org/officeDocument/2006/relationships/image" Target="../media/image240.emf"/><Relationship Id="rId478" Type="http://schemas.openxmlformats.org/officeDocument/2006/relationships/image" Target="../media/image478.emf"/><Relationship Id="rId35" Type="http://schemas.openxmlformats.org/officeDocument/2006/relationships/image" Target="../media/image35.emf"/><Relationship Id="rId77" Type="http://schemas.openxmlformats.org/officeDocument/2006/relationships/image" Target="../media/image77.emf"/><Relationship Id="rId100" Type="http://schemas.openxmlformats.org/officeDocument/2006/relationships/image" Target="../media/image100.emf"/><Relationship Id="rId282" Type="http://schemas.openxmlformats.org/officeDocument/2006/relationships/image" Target="../media/image282.emf"/><Relationship Id="rId338" Type="http://schemas.openxmlformats.org/officeDocument/2006/relationships/image" Target="../media/image338.emf"/><Relationship Id="rId503" Type="http://schemas.openxmlformats.org/officeDocument/2006/relationships/image" Target="../media/image503.emf"/><Relationship Id="rId545" Type="http://schemas.openxmlformats.org/officeDocument/2006/relationships/image" Target="../media/image545.emf"/><Relationship Id="rId8" Type="http://schemas.openxmlformats.org/officeDocument/2006/relationships/image" Target="../media/image8.emf"/><Relationship Id="rId142" Type="http://schemas.openxmlformats.org/officeDocument/2006/relationships/image" Target="../media/image142.emf"/><Relationship Id="rId184" Type="http://schemas.openxmlformats.org/officeDocument/2006/relationships/image" Target="../media/image184.emf"/><Relationship Id="rId391" Type="http://schemas.openxmlformats.org/officeDocument/2006/relationships/image" Target="../media/image391.emf"/><Relationship Id="rId405" Type="http://schemas.openxmlformats.org/officeDocument/2006/relationships/image" Target="../media/image405.emf"/><Relationship Id="rId447" Type="http://schemas.openxmlformats.org/officeDocument/2006/relationships/image" Target="../media/image447.emf"/><Relationship Id="rId251" Type="http://schemas.openxmlformats.org/officeDocument/2006/relationships/image" Target="../media/image251.emf"/><Relationship Id="rId489" Type="http://schemas.openxmlformats.org/officeDocument/2006/relationships/image" Target="../media/image489.emf"/><Relationship Id="rId46" Type="http://schemas.openxmlformats.org/officeDocument/2006/relationships/image" Target="../media/image46.emf"/><Relationship Id="rId293" Type="http://schemas.openxmlformats.org/officeDocument/2006/relationships/image" Target="../media/image293.emf"/><Relationship Id="rId307" Type="http://schemas.openxmlformats.org/officeDocument/2006/relationships/image" Target="../media/image307.emf"/><Relationship Id="rId349" Type="http://schemas.openxmlformats.org/officeDocument/2006/relationships/image" Target="../media/image349.emf"/><Relationship Id="rId514" Type="http://schemas.openxmlformats.org/officeDocument/2006/relationships/image" Target="../media/image514.emf"/><Relationship Id="rId556" Type="http://schemas.openxmlformats.org/officeDocument/2006/relationships/image" Target="../media/image556.emf"/><Relationship Id="rId88" Type="http://schemas.openxmlformats.org/officeDocument/2006/relationships/image" Target="../media/image88.emf"/><Relationship Id="rId111" Type="http://schemas.openxmlformats.org/officeDocument/2006/relationships/image" Target="../media/image111.emf"/><Relationship Id="rId153" Type="http://schemas.openxmlformats.org/officeDocument/2006/relationships/image" Target="../media/image153.emf"/><Relationship Id="rId195" Type="http://schemas.openxmlformats.org/officeDocument/2006/relationships/image" Target="../media/image195.emf"/><Relationship Id="rId209" Type="http://schemas.openxmlformats.org/officeDocument/2006/relationships/image" Target="../media/image209.emf"/><Relationship Id="rId360" Type="http://schemas.openxmlformats.org/officeDocument/2006/relationships/image" Target="../media/image360.emf"/><Relationship Id="rId416" Type="http://schemas.openxmlformats.org/officeDocument/2006/relationships/image" Target="../media/image416.emf"/><Relationship Id="rId220" Type="http://schemas.openxmlformats.org/officeDocument/2006/relationships/image" Target="../media/image220.emf"/><Relationship Id="rId458" Type="http://schemas.openxmlformats.org/officeDocument/2006/relationships/image" Target="../media/image458.emf"/><Relationship Id="rId15" Type="http://schemas.openxmlformats.org/officeDocument/2006/relationships/image" Target="../media/image15.emf"/><Relationship Id="rId57" Type="http://schemas.openxmlformats.org/officeDocument/2006/relationships/image" Target="../media/image57.emf"/><Relationship Id="rId262" Type="http://schemas.openxmlformats.org/officeDocument/2006/relationships/image" Target="../media/image262.emf"/><Relationship Id="rId318" Type="http://schemas.openxmlformats.org/officeDocument/2006/relationships/image" Target="../media/image318.emf"/><Relationship Id="rId525" Type="http://schemas.openxmlformats.org/officeDocument/2006/relationships/image" Target="../media/image525.emf"/></Relationships>
</file>

<file path=xl/drawings/drawing1.xml><?xml version="1.0" encoding="utf-8"?>
<xdr:wsDr xmlns:xdr="http://schemas.openxmlformats.org/drawingml/2006/spreadsheetDrawing" xmlns:a="http://schemas.openxmlformats.org/drawingml/2006/main">
  <xdr:oneCellAnchor>
    <xdr:from>
      <xdr:col>5</xdr:col>
      <xdr:colOff>657225</xdr:colOff>
      <xdr:row>286</xdr:row>
      <xdr:rowOff>0</xdr:rowOff>
    </xdr:from>
    <xdr:ext cx="184731" cy="225269"/>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7461885" y="11347370"/>
          <a:ext cx="184731" cy="2252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endParaRPr lang="en-US" sz="1100"/>
        </a:p>
      </xdr:txBody>
    </xdr:sp>
    <xdr:clientData/>
  </xdr:oneCellAnchor>
  <mc:AlternateContent xmlns:mc="http://schemas.openxmlformats.org/markup-compatibility/2006">
    <mc:Choice xmlns:a14="http://schemas.microsoft.com/office/drawing/2010/main" Requires="a14">
      <xdr:twoCellAnchor>
        <xdr:from>
          <xdr:col>5</xdr:col>
          <xdr:colOff>180975</xdr:colOff>
          <xdr:row>9</xdr:row>
          <xdr:rowOff>47625</xdr:rowOff>
        </xdr:from>
        <xdr:to>
          <xdr:col>5</xdr:col>
          <xdr:colOff>1095375</xdr:colOff>
          <xdr:row>9</xdr:row>
          <xdr:rowOff>704850</xdr:rowOff>
        </xdr:to>
        <xdr:sp macro="" textlink="">
          <xdr:nvSpPr>
            <xdr:cNvPr id="7195" name="Object 27" hidden="1">
              <a:extLst>
                <a:ext uri="{63B3BB69-23CF-44E3-9099-C40C66FF867C}">
                  <a14:compatExt spid="_x0000_s7195"/>
                </a:ext>
                <a:ext uri="{FF2B5EF4-FFF2-40B4-BE49-F238E27FC236}">
                  <a16:creationId xmlns:a16="http://schemas.microsoft.com/office/drawing/2014/main" id="{00000000-0008-0000-0200-00001B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638</xdr:row>
          <xdr:rowOff>66675</xdr:rowOff>
        </xdr:from>
        <xdr:to>
          <xdr:col>5</xdr:col>
          <xdr:colOff>1114425</xdr:colOff>
          <xdr:row>638</xdr:row>
          <xdr:rowOff>657225</xdr:rowOff>
        </xdr:to>
        <xdr:sp macro="" textlink="">
          <xdr:nvSpPr>
            <xdr:cNvPr id="7261" name="Object 93" hidden="1">
              <a:extLst>
                <a:ext uri="{63B3BB69-23CF-44E3-9099-C40C66FF867C}">
                  <a14:compatExt spid="_x0000_s7261"/>
                </a:ext>
                <a:ext uri="{FF2B5EF4-FFF2-40B4-BE49-F238E27FC236}">
                  <a16:creationId xmlns:a16="http://schemas.microsoft.com/office/drawing/2014/main" id="{00000000-0008-0000-0200-00005D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642</xdr:row>
          <xdr:rowOff>95250</xdr:rowOff>
        </xdr:from>
        <xdr:to>
          <xdr:col>5</xdr:col>
          <xdr:colOff>1066800</xdr:colOff>
          <xdr:row>642</xdr:row>
          <xdr:rowOff>666750</xdr:rowOff>
        </xdr:to>
        <xdr:sp macro="" textlink="">
          <xdr:nvSpPr>
            <xdr:cNvPr id="7262" name="Object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643</xdr:row>
          <xdr:rowOff>95250</xdr:rowOff>
        </xdr:from>
        <xdr:to>
          <xdr:col>5</xdr:col>
          <xdr:colOff>1076325</xdr:colOff>
          <xdr:row>643</xdr:row>
          <xdr:rowOff>685800</xdr:rowOff>
        </xdr:to>
        <xdr:sp macro="" textlink="">
          <xdr:nvSpPr>
            <xdr:cNvPr id="7263" name="Object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302</xdr:row>
          <xdr:rowOff>95250</xdr:rowOff>
        </xdr:from>
        <xdr:to>
          <xdr:col>5</xdr:col>
          <xdr:colOff>1114425</xdr:colOff>
          <xdr:row>302</xdr:row>
          <xdr:rowOff>676275</xdr:rowOff>
        </xdr:to>
        <xdr:sp macro="" textlink="">
          <xdr:nvSpPr>
            <xdr:cNvPr id="7264" name="Object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303</xdr:row>
          <xdr:rowOff>95250</xdr:rowOff>
        </xdr:from>
        <xdr:to>
          <xdr:col>5</xdr:col>
          <xdr:colOff>1114425</xdr:colOff>
          <xdr:row>303</xdr:row>
          <xdr:rowOff>676275</xdr:rowOff>
        </xdr:to>
        <xdr:sp macro="" textlink="">
          <xdr:nvSpPr>
            <xdr:cNvPr id="7265" name="Object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304</xdr:row>
          <xdr:rowOff>95250</xdr:rowOff>
        </xdr:from>
        <xdr:to>
          <xdr:col>5</xdr:col>
          <xdr:colOff>1114425</xdr:colOff>
          <xdr:row>304</xdr:row>
          <xdr:rowOff>676275</xdr:rowOff>
        </xdr:to>
        <xdr:sp macro="" textlink="">
          <xdr:nvSpPr>
            <xdr:cNvPr id="7266" name="Object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319</xdr:row>
          <xdr:rowOff>104775</xdr:rowOff>
        </xdr:from>
        <xdr:to>
          <xdr:col>5</xdr:col>
          <xdr:colOff>1085850</xdr:colOff>
          <xdr:row>319</xdr:row>
          <xdr:rowOff>695325</xdr:rowOff>
        </xdr:to>
        <xdr:sp macro="" textlink="">
          <xdr:nvSpPr>
            <xdr:cNvPr id="7271" name="Object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320</xdr:row>
          <xdr:rowOff>85725</xdr:rowOff>
        </xdr:from>
        <xdr:to>
          <xdr:col>5</xdr:col>
          <xdr:colOff>1085850</xdr:colOff>
          <xdr:row>320</xdr:row>
          <xdr:rowOff>666750</xdr:rowOff>
        </xdr:to>
        <xdr:sp macro="" textlink="">
          <xdr:nvSpPr>
            <xdr:cNvPr id="7272" name="Object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321</xdr:row>
          <xdr:rowOff>85725</xdr:rowOff>
        </xdr:from>
        <xdr:to>
          <xdr:col>5</xdr:col>
          <xdr:colOff>1085850</xdr:colOff>
          <xdr:row>321</xdr:row>
          <xdr:rowOff>666750</xdr:rowOff>
        </xdr:to>
        <xdr:sp macro="" textlink="">
          <xdr:nvSpPr>
            <xdr:cNvPr id="7273" name="Object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373</xdr:row>
          <xdr:rowOff>47625</xdr:rowOff>
        </xdr:from>
        <xdr:to>
          <xdr:col>5</xdr:col>
          <xdr:colOff>1104900</xdr:colOff>
          <xdr:row>373</xdr:row>
          <xdr:rowOff>628650</xdr:rowOff>
        </xdr:to>
        <xdr:sp macro="" textlink="">
          <xdr:nvSpPr>
            <xdr:cNvPr id="7274" name="Object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374</xdr:row>
          <xdr:rowOff>47625</xdr:rowOff>
        </xdr:from>
        <xdr:to>
          <xdr:col>5</xdr:col>
          <xdr:colOff>1104900</xdr:colOff>
          <xdr:row>374</xdr:row>
          <xdr:rowOff>628650</xdr:rowOff>
        </xdr:to>
        <xdr:sp macro="" textlink="">
          <xdr:nvSpPr>
            <xdr:cNvPr id="7275" name="Object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375</xdr:row>
          <xdr:rowOff>47625</xdr:rowOff>
        </xdr:from>
        <xdr:to>
          <xdr:col>5</xdr:col>
          <xdr:colOff>1104900</xdr:colOff>
          <xdr:row>375</xdr:row>
          <xdr:rowOff>628650</xdr:rowOff>
        </xdr:to>
        <xdr:sp macro="" textlink="">
          <xdr:nvSpPr>
            <xdr:cNvPr id="7276" name="Object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405</xdr:row>
          <xdr:rowOff>47625</xdr:rowOff>
        </xdr:from>
        <xdr:to>
          <xdr:col>5</xdr:col>
          <xdr:colOff>1104900</xdr:colOff>
          <xdr:row>405</xdr:row>
          <xdr:rowOff>628650</xdr:rowOff>
        </xdr:to>
        <xdr:sp macro="" textlink="">
          <xdr:nvSpPr>
            <xdr:cNvPr id="7277" name="Object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406</xdr:row>
          <xdr:rowOff>47625</xdr:rowOff>
        </xdr:from>
        <xdr:to>
          <xdr:col>5</xdr:col>
          <xdr:colOff>1104900</xdr:colOff>
          <xdr:row>406</xdr:row>
          <xdr:rowOff>628650</xdr:rowOff>
        </xdr:to>
        <xdr:sp macro="" textlink="">
          <xdr:nvSpPr>
            <xdr:cNvPr id="7278" name="Object 110" hidden="1">
              <a:extLst>
                <a:ext uri="{63B3BB69-23CF-44E3-9099-C40C66FF867C}">
                  <a14:compatExt spid="_x0000_s7278"/>
                </a:ext>
                <a:ext uri="{FF2B5EF4-FFF2-40B4-BE49-F238E27FC236}">
                  <a16:creationId xmlns:a16="http://schemas.microsoft.com/office/drawing/2014/main" id="{00000000-0008-0000-0200-00006E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407</xdr:row>
          <xdr:rowOff>47625</xdr:rowOff>
        </xdr:from>
        <xdr:to>
          <xdr:col>5</xdr:col>
          <xdr:colOff>1104900</xdr:colOff>
          <xdr:row>407</xdr:row>
          <xdr:rowOff>628650</xdr:rowOff>
        </xdr:to>
        <xdr:sp macro="" textlink="">
          <xdr:nvSpPr>
            <xdr:cNvPr id="7279" name="Object 111" hidden="1">
              <a:extLst>
                <a:ext uri="{63B3BB69-23CF-44E3-9099-C40C66FF867C}">
                  <a14:compatExt spid="_x0000_s7279"/>
                </a:ext>
                <a:ext uri="{FF2B5EF4-FFF2-40B4-BE49-F238E27FC236}">
                  <a16:creationId xmlns:a16="http://schemas.microsoft.com/office/drawing/2014/main" id="{00000000-0008-0000-0200-00006F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408</xdr:row>
          <xdr:rowOff>47625</xdr:rowOff>
        </xdr:from>
        <xdr:to>
          <xdr:col>5</xdr:col>
          <xdr:colOff>1104900</xdr:colOff>
          <xdr:row>408</xdr:row>
          <xdr:rowOff>628650</xdr:rowOff>
        </xdr:to>
        <xdr:sp macro="" textlink="">
          <xdr:nvSpPr>
            <xdr:cNvPr id="7280" name="Object 112" hidden="1">
              <a:extLst>
                <a:ext uri="{63B3BB69-23CF-44E3-9099-C40C66FF867C}">
                  <a14:compatExt spid="_x0000_s7280"/>
                </a:ext>
                <a:ext uri="{FF2B5EF4-FFF2-40B4-BE49-F238E27FC236}">
                  <a16:creationId xmlns:a16="http://schemas.microsoft.com/office/drawing/2014/main" id="{00000000-0008-0000-0200-000070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409</xdr:row>
          <xdr:rowOff>47625</xdr:rowOff>
        </xdr:from>
        <xdr:to>
          <xdr:col>5</xdr:col>
          <xdr:colOff>1104900</xdr:colOff>
          <xdr:row>409</xdr:row>
          <xdr:rowOff>628650</xdr:rowOff>
        </xdr:to>
        <xdr:sp macro="" textlink="">
          <xdr:nvSpPr>
            <xdr:cNvPr id="7281" name="Object 113" hidden="1">
              <a:extLst>
                <a:ext uri="{63B3BB69-23CF-44E3-9099-C40C66FF867C}">
                  <a14:compatExt spid="_x0000_s7281"/>
                </a:ext>
                <a:ext uri="{FF2B5EF4-FFF2-40B4-BE49-F238E27FC236}">
                  <a16:creationId xmlns:a16="http://schemas.microsoft.com/office/drawing/2014/main" id="{00000000-0008-0000-0200-000071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410</xdr:row>
          <xdr:rowOff>47625</xdr:rowOff>
        </xdr:from>
        <xdr:to>
          <xdr:col>5</xdr:col>
          <xdr:colOff>1104900</xdr:colOff>
          <xdr:row>410</xdr:row>
          <xdr:rowOff>628650</xdr:rowOff>
        </xdr:to>
        <xdr:sp macro="" textlink="">
          <xdr:nvSpPr>
            <xdr:cNvPr id="7282" name="Object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411</xdr:row>
          <xdr:rowOff>47625</xdr:rowOff>
        </xdr:from>
        <xdr:to>
          <xdr:col>5</xdr:col>
          <xdr:colOff>1104900</xdr:colOff>
          <xdr:row>411</xdr:row>
          <xdr:rowOff>628650</xdr:rowOff>
        </xdr:to>
        <xdr:sp macro="" textlink="">
          <xdr:nvSpPr>
            <xdr:cNvPr id="7283" name="Object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412</xdr:row>
          <xdr:rowOff>47625</xdr:rowOff>
        </xdr:from>
        <xdr:to>
          <xdr:col>5</xdr:col>
          <xdr:colOff>1104900</xdr:colOff>
          <xdr:row>412</xdr:row>
          <xdr:rowOff>628650</xdr:rowOff>
        </xdr:to>
        <xdr:sp macro="" textlink="">
          <xdr:nvSpPr>
            <xdr:cNvPr id="7284" name="Object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413</xdr:row>
          <xdr:rowOff>47625</xdr:rowOff>
        </xdr:from>
        <xdr:to>
          <xdr:col>5</xdr:col>
          <xdr:colOff>1104900</xdr:colOff>
          <xdr:row>413</xdr:row>
          <xdr:rowOff>628650</xdr:rowOff>
        </xdr:to>
        <xdr:sp macro="" textlink="">
          <xdr:nvSpPr>
            <xdr:cNvPr id="7285" name="Object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414</xdr:row>
          <xdr:rowOff>47625</xdr:rowOff>
        </xdr:from>
        <xdr:to>
          <xdr:col>5</xdr:col>
          <xdr:colOff>1104900</xdr:colOff>
          <xdr:row>414</xdr:row>
          <xdr:rowOff>628650</xdr:rowOff>
        </xdr:to>
        <xdr:sp macro="" textlink="">
          <xdr:nvSpPr>
            <xdr:cNvPr id="7286" name="Object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415</xdr:row>
          <xdr:rowOff>47625</xdr:rowOff>
        </xdr:from>
        <xdr:to>
          <xdr:col>5</xdr:col>
          <xdr:colOff>1104900</xdr:colOff>
          <xdr:row>415</xdr:row>
          <xdr:rowOff>628650</xdr:rowOff>
        </xdr:to>
        <xdr:sp macro="" textlink="">
          <xdr:nvSpPr>
            <xdr:cNvPr id="7287" name="Object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416</xdr:row>
          <xdr:rowOff>47625</xdr:rowOff>
        </xdr:from>
        <xdr:to>
          <xdr:col>5</xdr:col>
          <xdr:colOff>1104900</xdr:colOff>
          <xdr:row>416</xdr:row>
          <xdr:rowOff>628650</xdr:rowOff>
        </xdr:to>
        <xdr:sp macro="" textlink="">
          <xdr:nvSpPr>
            <xdr:cNvPr id="7288" name="Object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417</xdr:row>
          <xdr:rowOff>47625</xdr:rowOff>
        </xdr:from>
        <xdr:to>
          <xdr:col>5</xdr:col>
          <xdr:colOff>1104900</xdr:colOff>
          <xdr:row>417</xdr:row>
          <xdr:rowOff>628650</xdr:rowOff>
        </xdr:to>
        <xdr:sp macro="" textlink="">
          <xdr:nvSpPr>
            <xdr:cNvPr id="7289" name="Object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418</xdr:row>
          <xdr:rowOff>47625</xdr:rowOff>
        </xdr:from>
        <xdr:to>
          <xdr:col>5</xdr:col>
          <xdr:colOff>1104900</xdr:colOff>
          <xdr:row>418</xdr:row>
          <xdr:rowOff>628650</xdr:rowOff>
        </xdr:to>
        <xdr:sp macro="" textlink="">
          <xdr:nvSpPr>
            <xdr:cNvPr id="7290" name="Object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419</xdr:row>
          <xdr:rowOff>47625</xdr:rowOff>
        </xdr:from>
        <xdr:to>
          <xdr:col>5</xdr:col>
          <xdr:colOff>1104900</xdr:colOff>
          <xdr:row>419</xdr:row>
          <xdr:rowOff>628650</xdr:rowOff>
        </xdr:to>
        <xdr:sp macro="" textlink="">
          <xdr:nvSpPr>
            <xdr:cNvPr id="7291" name="Object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469</xdr:row>
          <xdr:rowOff>47625</xdr:rowOff>
        </xdr:from>
        <xdr:to>
          <xdr:col>5</xdr:col>
          <xdr:colOff>1104900</xdr:colOff>
          <xdr:row>469</xdr:row>
          <xdr:rowOff>628650</xdr:rowOff>
        </xdr:to>
        <xdr:sp macro="" textlink="">
          <xdr:nvSpPr>
            <xdr:cNvPr id="7292" name="Object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470</xdr:row>
          <xdr:rowOff>47625</xdr:rowOff>
        </xdr:from>
        <xdr:to>
          <xdr:col>5</xdr:col>
          <xdr:colOff>1104900</xdr:colOff>
          <xdr:row>470</xdr:row>
          <xdr:rowOff>628650</xdr:rowOff>
        </xdr:to>
        <xdr:sp macro="" textlink="">
          <xdr:nvSpPr>
            <xdr:cNvPr id="7293" name="Object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471</xdr:row>
          <xdr:rowOff>47625</xdr:rowOff>
        </xdr:from>
        <xdr:to>
          <xdr:col>5</xdr:col>
          <xdr:colOff>1104900</xdr:colOff>
          <xdr:row>471</xdr:row>
          <xdr:rowOff>628650</xdr:rowOff>
        </xdr:to>
        <xdr:sp macro="" textlink="">
          <xdr:nvSpPr>
            <xdr:cNvPr id="7294" name="Object 126" hidden="1">
              <a:extLst>
                <a:ext uri="{63B3BB69-23CF-44E3-9099-C40C66FF867C}">
                  <a14:compatExt spid="_x0000_s7294"/>
                </a:ext>
                <a:ext uri="{FF2B5EF4-FFF2-40B4-BE49-F238E27FC236}">
                  <a16:creationId xmlns:a16="http://schemas.microsoft.com/office/drawing/2014/main" id="{00000000-0008-0000-0200-00007E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oneCellAnchor>
    <xdr:from>
      <xdr:col>5</xdr:col>
      <xdr:colOff>762000</xdr:colOff>
      <xdr:row>286</xdr:row>
      <xdr:rowOff>0</xdr:rowOff>
    </xdr:from>
    <xdr:ext cx="184731" cy="225269"/>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7566660" y="13048535"/>
          <a:ext cx="184731" cy="2252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endParaRPr lang="en-US" sz="1100"/>
        </a:p>
      </xdr:txBody>
    </xdr:sp>
    <xdr:clientData/>
  </xdr:oneCellAnchor>
  <mc:AlternateContent xmlns:mc="http://schemas.openxmlformats.org/markup-compatibility/2006">
    <mc:Choice xmlns:a14="http://schemas.microsoft.com/office/drawing/2010/main" Requires="a14">
      <xdr:twoCellAnchor>
        <xdr:from>
          <xdr:col>5</xdr:col>
          <xdr:colOff>190500</xdr:colOff>
          <xdr:row>351</xdr:row>
          <xdr:rowOff>57150</xdr:rowOff>
        </xdr:from>
        <xdr:to>
          <xdr:col>5</xdr:col>
          <xdr:colOff>1104900</xdr:colOff>
          <xdr:row>351</xdr:row>
          <xdr:rowOff>714375</xdr:rowOff>
        </xdr:to>
        <xdr:sp macro="" textlink="">
          <xdr:nvSpPr>
            <xdr:cNvPr id="7311" name="Object 143" hidden="1">
              <a:extLst>
                <a:ext uri="{63B3BB69-23CF-44E3-9099-C40C66FF867C}">
                  <a14:compatExt spid="_x0000_s7311"/>
                </a:ext>
                <a:ext uri="{FF2B5EF4-FFF2-40B4-BE49-F238E27FC236}">
                  <a16:creationId xmlns:a16="http://schemas.microsoft.com/office/drawing/2014/main" id="{00000000-0008-0000-0200-00008F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352</xdr:row>
          <xdr:rowOff>57150</xdr:rowOff>
        </xdr:from>
        <xdr:to>
          <xdr:col>5</xdr:col>
          <xdr:colOff>1104900</xdr:colOff>
          <xdr:row>352</xdr:row>
          <xdr:rowOff>714375</xdr:rowOff>
        </xdr:to>
        <xdr:sp macro="" textlink="">
          <xdr:nvSpPr>
            <xdr:cNvPr id="7312" name="Object 144" hidden="1">
              <a:extLst>
                <a:ext uri="{63B3BB69-23CF-44E3-9099-C40C66FF867C}">
                  <a14:compatExt spid="_x0000_s7312"/>
                </a:ext>
                <a:ext uri="{FF2B5EF4-FFF2-40B4-BE49-F238E27FC236}">
                  <a16:creationId xmlns:a16="http://schemas.microsoft.com/office/drawing/2014/main" id="{00000000-0008-0000-0200-000090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354</xdr:row>
          <xdr:rowOff>57150</xdr:rowOff>
        </xdr:from>
        <xdr:to>
          <xdr:col>5</xdr:col>
          <xdr:colOff>1104900</xdr:colOff>
          <xdr:row>354</xdr:row>
          <xdr:rowOff>714375</xdr:rowOff>
        </xdr:to>
        <xdr:sp macro="" textlink="">
          <xdr:nvSpPr>
            <xdr:cNvPr id="7313" name="Object 145" hidden="1">
              <a:extLst>
                <a:ext uri="{63B3BB69-23CF-44E3-9099-C40C66FF867C}">
                  <a14:compatExt spid="_x0000_s7313"/>
                </a:ext>
                <a:ext uri="{FF2B5EF4-FFF2-40B4-BE49-F238E27FC236}">
                  <a16:creationId xmlns:a16="http://schemas.microsoft.com/office/drawing/2014/main" id="{00000000-0008-0000-0200-000091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388</xdr:row>
          <xdr:rowOff>66675</xdr:rowOff>
        </xdr:from>
        <xdr:to>
          <xdr:col>5</xdr:col>
          <xdr:colOff>1095375</xdr:colOff>
          <xdr:row>388</xdr:row>
          <xdr:rowOff>657225</xdr:rowOff>
        </xdr:to>
        <xdr:sp macro="" textlink="">
          <xdr:nvSpPr>
            <xdr:cNvPr id="7322" name="Object 154" hidden="1">
              <a:extLst>
                <a:ext uri="{63B3BB69-23CF-44E3-9099-C40C66FF867C}">
                  <a14:compatExt spid="_x0000_s7322"/>
                </a:ext>
                <a:ext uri="{FF2B5EF4-FFF2-40B4-BE49-F238E27FC236}">
                  <a16:creationId xmlns:a16="http://schemas.microsoft.com/office/drawing/2014/main" id="{00000000-0008-0000-0200-00009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389</xdr:row>
          <xdr:rowOff>95250</xdr:rowOff>
        </xdr:from>
        <xdr:to>
          <xdr:col>5</xdr:col>
          <xdr:colOff>1104900</xdr:colOff>
          <xdr:row>389</xdr:row>
          <xdr:rowOff>676275</xdr:rowOff>
        </xdr:to>
        <xdr:sp macro="" textlink="">
          <xdr:nvSpPr>
            <xdr:cNvPr id="7323" name="Object 155" hidden="1">
              <a:extLst>
                <a:ext uri="{63B3BB69-23CF-44E3-9099-C40C66FF867C}">
                  <a14:compatExt spid="_x0000_s7323"/>
                </a:ext>
                <a:ext uri="{FF2B5EF4-FFF2-40B4-BE49-F238E27FC236}">
                  <a16:creationId xmlns:a16="http://schemas.microsoft.com/office/drawing/2014/main" id="{00000000-0008-0000-0200-00009B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390</xdr:row>
          <xdr:rowOff>95250</xdr:rowOff>
        </xdr:from>
        <xdr:to>
          <xdr:col>5</xdr:col>
          <xdr:colOff>1104900</xdr:colOff>
          <xdr:row>390</xdr:row>
          <xdr:rowOff>676275</xdr:rowOff>
        </xdr:to>
        <xdr:sp macro="" textlink="">
          <xdr:nvSpPr>
            <xdr:cNvPr id="7324" name="Object 156" hidden="1">
              <a:extLst>
                <a:ext uri="{63B3BB69-23CF-44E3-9099-C40C66FF867C}">
                  <a14:compatExt spid="_x0000_s7324"/>
                </a:ext>
                <a:ext uri="{FF2B5EF4-FFF2-40B4-BE49-F238E27FC236}">
                  <a16:creationId xmlns:a16="http://schemas.microsoft.com/office/drawing/2014/main" id="{00000000-0008-0000-0200-00009C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391</xdr:row>
          <xdr:rowOff>95250</xdr:rowOff>
        </xdr:from>
        <xdr:to>
          <xdr:col>5</xdr:col>
          <xdr:colOff>1104900</xdr:colOff>
          <xdr:row>391</xdr:row>
          <xdr:rowOff>676275</xdr:rowOff>
        </xdr:to>
        <xdr:sp macro="" textlink="">
          <xdr:nvSpPr>
            <xdr:cNvPr id="7325" name="Object 157" hidden="1">
              <a:extLst>
                <a:ext uri="{63B3BB69-23CF-44E3-9099-C40C66FF867C}">
                  <a14:compatExt spid="_x0000_s7325"/>
                </a:ext>
                <a:ext uri="{FF2B5EF4-FFF2-40B4-BE49-F238E27FC236}">
                  <a16:creationId xmlns:a16="http://schemas.microsoft.com/office/drawing/2014/main" id="{00000000-0008-0000-0200-00009D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392</xdr:row>
          <xdr:rowOff>95250</xdr:rowOff>
        </xdr:from>
        <xdr:to>
          <xdr:col>5</xdr:col>
          <xdr:colOff>1104900</xdr:colOff>
          <xdr:row>392</xdr:row>
          <xdr:rowOff>676275</xdr:rowOff>
        </xdr:to>
        <xdr:sp macro="" textlink="">
          <xdr:nvSpPr>
            <xdr:cNvPr id="7326" name="Object 158" hidden="1">
              <a:extLst>
                <a:ext uri="{63B3BB69-23CF-44E3-9099-C40C66FF867C}">
                  <a14:compatExt spid="_x0000_s7326"/>
                </a:ext>
                <a:ext uri="{FF2B5EF4-FFF2-40B4-BE49-F238E27FC236}">
                  <a16:creationId xmlns:a16="http://schemas.microsoft.com/office/drawing/2014/main" id="{00000000-0008-0000-0200-00009E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393</xdr:row>
          <xdr:rowOff>47625</xdr:rowOff>
        </xdr:from>
        <xdr:to>
          <xdr:col>5</xdr:col>
          <xdr:colOff>1104900</xdr:colOff>
          <xdr:row>393</xdr:row>
          <xdr:rowOff>628650</xdr:rowOff>
        </xdr:to>
        <xdr:sp macro="" textlink="">
          <xdr:nvSpPr>
            <xdr:cNvPr id="7327" name="Object 159" hidden="1">
              <a:extLst>
                <a:ext uri="{63B3BB69-23CF-44E3-9099-C40C66FF867C}">
                  <a14:compatExt spid="_x0000_s7327"/>
                </a:ext>
                <a:ext uri="{FF2B5EF4-FFF2-40B4-BE49-F238E27FC236}">
                  <a16:creationId xmlns:a16="http://schemas.microsoft.com/office/drawing/2014/main" id="{00000000-0008-0000-0200-00009F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394</xdr:row>
          <xdr:rowOff>47625</xdr:rowOff>
        </xdr:from>
        <xdr:to>
          <xdr:col>5</xdr:col>
          <xdr:colOff>1104900</xdr:colOff>
          <xdr:row>394</xdr:row>
          <xdr:rowOff>628650</xdr:rowOff>
        </xdr:to>
        <xdr:sp macro="" textlink="">
          <xdr:nvSpPr>
            <xdr:cNvPr id="7328" name="Object 160" hidden="1">
              <a:extLst>
                <a:ext uri="{63B3BB69-23CF-44E3-9099-C40C66FF867C}">
                  <a14:compatExt spid="_x0000_s7328"/>
                </a:ext>
                <a:ext uri="{FF2B5EF4-FFF2-40B4-BE49-F238E27FC236}">
                  <a16:creationId xmlns:a16="http://schemas.microsoft.com/office/drawing/2014/main" id="{00000000-0008-0000-0200-0000A0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395</xdr:row>
          <xdr:rowOff>47625</xdr:rowOff>
        </xdr:from>
        <xdr:to>
          <xdr:col>5</xdr:col>
          <xdr:colOff>1104900</xdr:colOff>
          <xdr:row>395</xdr:row>
          <xdr:rowOff>628650</xdr:rowOff>
        </xdr:to>
        <xdr:sp macro="" textlink="">
          <xdr:nvSpPr>
            <xdr:cNvPr id="7329" name="Object 161" hidden="1">
              <a:extLst>
                <a:ext uri="{63B3BB69-23CF-44E3-9099-C40C66FF867C}">
                  <a14:compatExt spid="_x0000_s7329"/>
                </a:ext>
                <a:ext uri="{FF2B5EF4-FFF2-40B4-BE49-F238E27FC236}">
                  <a16:creationId xmlns:a16="http://schemas.microsoft.com/office/drawing/2014/main" id="{00000000-0008-0000-0200-0000A1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396</xdr:row>
          <xdr:rowOff>47625</xdr:rowOff>
        </xdr:from>
        <xdr:to>
          <xdr:col>5</xdr:col>
          <xdr:colOff>1104900</xdr:colOff>
          <xdr:row>396</xdr:row>
          <xdr:rowOff>628650</xdr:rowOff>
        </xdr:to>
        <xdr:sp macro="" textlink="">
          <xdr:nvSpPr>
            <xdr:cNvPr id="7330" name="Object 162" hidden="1">
              <a:extLst>
                <a:ext uri="{63B3BB69-23CF-44E3-9099-C40C66FF867C}">
                  <a14:compatExt spid="_x0000_s7330"/>
                </a:ext>
                <a:ext uri="{FF2B5EF4-FFF2-40B4-BE49-F238E27FC236}">
                  <a16:creationId xmlns:a16="http://schemas.microsoft.com/office/drawing/2014/main" id="{00000000-0008-0000-0200-0000A2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397</xdr:row>
          <xdr:rowOff>47625</xdr:rowOff>
        </xdr:from>
        <xdr:to>
          <xdr:col>5</xdr:col>
          <xdr:colOff>1104900</xdr:colOff>
          <xdr:row>397</xdr:row>
          <xdr:rowOff>628650</xdr:rowOff>
        </xdr:to>
        <xdr:sp macro="" textlink="">
          <xdr:nvSpPr>
            <xdr:cNvPr id="7331" name="Object 163" hidden="1">
              <a:extLst>
                <a:ext uri="{63B3BB69-23CF-44E3-9099-C40C66FF867C}">
                  <a14:compatExt spid="_x0000_s7331"/>
                </a:ext>
                <a:ext uri="{FF2B5EF4-FFF2-40B4-BE49-F238E27FC236}">
                  <a16:creationId xmlns:a16="http://schemas.microsoft.com/office/drawing/2014/main" id="{00000000-0008-0000-0200-0000A3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398</xdr:row>
          <xdr:rowOff>47625</xdr:rowOff>
        </xdr:from>
        <xdr:to>
          <xdr:col>5</xdr:col>
          <xdr:colOff>1104900</xdr:colOff>
          <xdr:row>398</xdr:row>
          <xdr:rowOff>628650</xdr:rowOff>
        </xdr:to>
        <xdr:sp macro="" textlink="">
          <xdr:nvSpPr>
            <xdr:cNvPr id="7332" name="Object 164" hidden="1">
              <a:extLst>
                <a:ext uri="{63B3BB69-23CF-44E3-9099-C40C66FF867C}">
                  <a14:compatExt spid="_x0000_s7332"/>
                </a:ext>
                <a:ext uri="{FF2B5EF4-FFF2-40B4-BE49-F238E27FC236}">
                  <a16:creationId xmlns:a16="http://schemas.microsoft.com/office/drawing/2014/main" id="{00000000-0008-0000-0200-0000A4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399</xdr:row>
          <xdr:rowOff>47625</xdr:rowOff>
        </xdr:from>
        <xdr:to>
          <xdr:col>5</xdr:col>
          <xdr:colOff>1104900</xdr:colOff>
          <xdr:row>399</xdr:row>
          <xdr:rowOff>628650</xdr:rowOff>
        </xdr:to>
        <xdr:sp macro="" textlink="">
          <xdr:nvSpPr>
            <xdr:cNvPr id="7333" name="Object 165" hidden="1">
              <a:extLst>
                <a:ext uri="{63B3BB69-23CF-44E3-9099-C40C66FF867C}">
                  <a14:compatExt spid="_x0000_s7333"/>
                </a:ext>
                <a:ext uri="{FF2B5EF4-FFF2-40B4-BE49-F238E27FC236}">
                  <a16:creationId xmlns:a16="http://schemas.microsoft.com/office/drawing/2014/main" id="{00000000-0008-0000-0200-0000A5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381</xdr:row>
          <xdr:rowOff>47625</xdr:rowOff>
        </xdr:from>
        <xdr:to>
          <xdr:col>5</xdr:col>
          <xdr:colOff>1104900</xdr:colOff>
          <xdr:row>381</xdr:row>
          <xdr:rowOff>628650</xdr:rowOff>
        </xdr:to>
        <xdr:sp macro="" textlink="">
          <xdr:nvSpPr>
            <xdr:cNvPr id="7334" name="Object 166" hidden="1">
              <a:extLst>
                <a:ext uri="{63B3BB69-23CF-44E3-9099-C40C66FF867C}">
                  <a14:compatExt spid="_x0000_s7334"/>
                </a:ext>
                <a:ext uri="{FF2B5EF4-FFF2-40B4-BE49-F238E27FC236}">
                  <a16:creationId xmlns:a16="http://schemas.microsoft.com/office/drawing/2014/main" id="{00000000-0008-0000-0200-0000A6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382</xdr:row>
          <xdr:rowOff>47625</xdr:rowOff>
        </xdr:from>
        <xdr:to>
          <xdr:col>5</xdr:col>
          <xdr:colOff>1104900</xdr:colOff>
          <xdr:row>382</xdr:row>
          <xdr:rowOff>628650</xdr:rowOff>
        </xdr:to>
        <xdr:sp macro="" textlink="">
          <xdr:nvSpPr>
            <xdr:cNvPr id="7335" name="Object 167" hidden="1">
              <a:extLst>
                <a:ext uri="{63B3BB69-23CF-44E3-9099-C40C66FF867C}">
                  <a14:compatExt spid="_x0000_s7335"/>
                </a:ext>
                <a:ext uri="{FF2B5EF4-FFF2-40B4-BE49-F238E27FC236}">
                  <a16:creationId xmlns:a16="http://schemas.microsoft.com/office/drawing/2014/main" id="{00000000-0008-0000-0200-0000A7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384</xdr:row>
          <xdr:rowOff>104775</xdr:rowOff>
        </xdr:from>
        <xdr:to>
          <xdr:col>5</xdr:col>
          <xdr:colOff>1095375</xdr:colOff>
          <xdr:row>384</xdr:row>
          <xdr:rowOff>695325</xdr:rowOff>
        </xdr:to>
        <xdr:sp macro="" textlink="">
          <xdr:nvSpPr>
            <xdr:cNvPr id="7336" name="Object 168" hidden="1">
              <a:extLst>
                <a:ext uri="{63B3BB69-23CF-44E3-9099-C40C66FF867C}">
                  <a14:compatExt spid="_x0000_s7336"/>
                </a:ext>
                <a:ext uri="{FF2B5EF4-FFF2-40B4-BE49-F238E27FC236}">
                  <a16:creationId xmlns:a16="http://schemas.microsoft.com/office/drawing/2014/main" id="{00000000-0008-0000-0200-0000A8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400</xdr:row>
          <xdr:rowOff>47625</xdr:rowOff>
        </xdr:from>
        <xdr:to>
          <xdr:col>5</xdr:col>
          <xdr:colOff>1104900</xdr:colOff>
          <xdr:row>400</xdr:row>
          <xdr:rowOff>628650</xdr:rowOff>
        </xdr:to>
        <xdr:sp macro="" textlink="">
          <xdr:nvSpPr>
            <xdr:cNvPr id="7337" name="Object 169" hidden="1">
              <a:extLst>
                <a:ext uri="{63B3BB69-23CF-44E3-9099-C40C66FF867C}">
                  <a14:compatExt spid="_x0000_s7337"/>
                </a:ext>
                <a:ext uri="{FF2B5EF4-FFF2-40B4-BE49-F238E27FC236}">
                  <a16:creationId xmlns:a16="http://schemas.microsoft.com/office/drawing/2014/main" id="{00000000-0008-0000-0200-0000A9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401</xdr:row>
          <xdr:rowOff>47625</xdr:rowOff>
        </xdr:from>
        <xdr:to>
          <xdr:col>5</xdr:col>
          <xdr:colOff>1104900</xdr:colOff>
          <xdr:row>401</xdr:row>
          <xdr:rowOff>628650</xdr:rowOff>
        </xdr:to>
        <xdr:sp macro="" textlink="">
          <xdr:nvSpPr>
            <xdr:cNvPr id="7338" name="Object 170" hidden="1">
              <a:extLst>
                <a:ext uri="{63B3BB69-23CF-44E3-9099-C40C66FF867C}">
                  <a14:compatExt spid="_x0000_s7338"/>
                </a:ext>
                <a:ext uri="{FF2B5EF4-FFF2-40B4-BE49-F238E27FC236}">
                  <a16:creationId xmlns:a16="http://schemas.microsoft.com/office/drawing/2014/main" id="{00000000-0008-0000-0200-0000A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402</xdr:row>
          <xdr:rowOff>47625</xdr:rowOff>
        </xdr:from>
        <xdr:to>
          <xdr:col>5</xdr:col>
          <xdr:colOff>1104900</xdr:colOff>
          <xdr:row>402</xdr:row>
          <xdr:rowOff>628650</xdr:rowOff>
        </xdr:to>
        <xdr:sp macro="" textlink="">
          <xdr:nvSpPr>
            <xdr:cNvPr id="7339" name="Object 171" hidden="1">
              <a:extLst>
                <a:ext uri="{63B3BB69-23CF-44E3-9099-C40C66FF867C}">
                  <a14:compatExt spid="_x0000_s7339"/>
                </a:ext>
                <a:ext uri="{FF2B5EF4-FFF2-40B4-BE49-F238E27FC236}">
                  <a16:creationId xmlns:a16="http://schemas.microsoft.com/office/drawing/2014/main" id="{00000000-0008-0000-0200-0000AB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403</xdr:row>
          <xdr:rowOff>47625</xdr:rowOff>
        </xdr:from>
        <xdr:to>
          <xdr:col>5</xdr:col>
          <xdr:colOff>1104900</xdr:colOff>
          <xdr:row>403</xdr:row>
          <xdr:rowOff>628650</xdr:rowOff>
        </xdr:to>
        <xdr:sp macro="" textlink="">
          <xdr:nvSpPr>
            <xdr:cNvPr id="7340" name="Object 172" hidden="1">
              <a:extLst>
                <a:ext uri="{63B3BB69-23CF-44E3-9099-C40C66FF867C}">
                  <a14:compatExt spid="_x0000_s7340"/>
                </a:ext>
                <a:ext uri="{FF2B5EF4-FFF2-40B4-BE49-F238E27FC236}">
                  <a16:creationId xmlns:a16="http://schemas.microsoft.com/office/drawing/2014/main" id="{00000000-0008-0000-0200-0000AC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301</xdr:row>
          <xdr:rowOff>95250</xdr:rowOff>
        </xdr:from>
        <xdr:to>
          <xdr:col>5</xdr:col>
          <xdr:colOff>1114425</xdr:colOff>
          <xdr:row>301</xdr:row>
          <xdr:rowOff>676275</xdr:rowOff>
        </xdr:to>
        <xdr:sp macro="" textlink="">
          <xdr:nvSpPr>
            <xdr:cNvPr id="7355" name="Object 187" hidden="1">
              <a:extLst>
                <a:ext uri="{63B3BB69-23CF-44E3-9099-C40C66FF867C}">
                  <a14:compatExt spid="_x0000_s7355"/>
                </a:ext>
                <a:ext uri="{FF2B5EF4-FFF2-40B4-BE49-F238E27FC236}">
                  <a16:creationId xmlns:a16="http://schemas.microsoft.com/office/drawing/2014/main" id="{00000000-0008-0000-0200-0000BB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353</xdr:row>
          <xdr:rowOff>47625</xdr:rowOff>
        </xdr:from>
        <xdr:to>
          <xdr:col>5</xdr:col>
          <xdr:colOff>1104900</xdr:colOff>
          <xdr:row>353</xdr:row>
          <xdr:rowOff>628650</xdr:rowOff>
        </xdr:to>
        <xdr:sp macro="" textlink="">
          <xdr:nvSpPr>
            <xdr:cNvPr id="7356" name="Object 188" hidden="1">
              <a:extLst>
                <a:ext uri="{63B3BB69-23CF-44E3-9099-C40C66FF867C}">
                  <a14:compatExt spid="_x0000_s7356"/>
                </a:ext>
                <a:ext uri="{FF2B5EF4-FFF2-40B4-BE49-F238E27FC236}">
                  <a16:creationId xmlns:a16="http://schemas.microsoft.com/office/drawing/2014/main" id="{00000000-0008-0000-0200-0000BC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376</xdr:row>
          <xdr:rowOff>47625</xdr:rowOff>
        </xdr:from>
        <xdr:to>
          <xdr:col>5</xdr:col>
          <xdr:colOff>1104900</xdr:colOff>
          <xdr:row>376</xdr:row>
          <xdr:rowOff>628650</xdr:rowOff>
        </xdr:to>
        <xdr:sp macro="" textlink="">
          <xdr:nvSpPr>
            <xdr:cNvPr id="7372" name="Object 204" hidden="1">
              <a:extLst>
                <a:ext uri="{63B3BB69-23CF-44E3-9099-C40C66FF867C}">
                  <a14:compatExt spid="_x0000_s7372"/>
                </a:ext>
                <a:ext uri="{FF2B5EF4-FFF2-40B4-BE49-F238E27FC236}">
                  <a16:creationId xmlns:a16="http://schemas.microsoft.com/office/drawing/2014/main" id="{00000000-0008-0000-0200-0000CC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385</xdr:row>
          <xdr:rowOff>47625</xdr:rowOff>
        </xdr:from>
        <xdr:to>
          <xdr:col>5</xdr:col>
          <xdr:colOff>1104900</xdr:colOff>
          <xdr:row>385</xdr:row>
          <xdr:rowOff>628650</xdr:rowOff>
        </xdr:to>
        <xdr:sp macro="" textlink="">
          <xdr:nvSpPr>
            <xdr:cNvPr id="7373" name="Object 205" hidden="1">
              <a:extLst>
                <a:ext uri="{63B3BB69-23CF-44E3-9099-C40C66FF867C}">
                  <a14:compatExt spid="_x0000_s7373"/>
                </a:ext>
                <a:ext uri="{FF2B5EF4-FFF2-40B4-BE49-F238E27FC236}">
                  <a16:creationId xmlns:a16="http://schemas.microsoft.com/office/drawing/2014/main" id="{00000000-0008-0000-0200-0000CD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386</xdr:row>
          <xdr:rowOff>47625</xdr:rowOff>
        </xdr:from>
        <xdr:to>
          <xdr:col>5</xdr:col>
          <xdr:colOff>1104900</xdr:colOff>
          <xdr:row>386</xdr:row>
          <xdr:rowOff>628650</xdr:rowOff>
        </xdr:to>
        <xdr:sp macro="" textlink="">
          <xdr:nvSpPr>
            <xdr:cNvPr id="7376" name="Object 208" hidden="1">
              <a:extLst>
                <a:ext uri="{63B3BB69-23CF-44E3-9099-C40C66FF867C}">
                  <a14:compatExt spid="_x0000_s7376"/>
                </a:ext>
                <a:ext uri="{FF2B5EF4-FFF2-40B4-BE49-F238E27FC236}">
                  <a16:creationId xmlns:a16="http://schemas.microsoft.com/office/drawing/2014/main" id="{00000000-0008-0000-0200-0000D0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387</xdr:row>
          <xdr:rowOff>47625</xdr:rowOff>
        </xdr:from>
        <xdr:to>
          <xdr:col>5</xdr:col>
          <xdr:colOff>1104900</xdr:colOff>
          <xdr:row>387</xdr:row>
          <xdr:rowOff>628650</xdr:rowOff>
        </xdr:to>
        <xdr:sp macro="" textlink="">
          <xdr:nvSpPr>
            <xdr:cNvPr id="7377" name="Object 209" hidden="1">
              <a:extLst>
                <a:ext uri="{63B3BB69-23CF-44E3-9099-C40C66FF867C}">
                  <a14:compatExt spid="_x0000_s7377"/>
                </a:ext>
                <a:ext uri="{FF2B5EF4-FFF2-40B4-BE49-F238E27FC236}">
                  <a16:creationId xmlns:a16="http://schemas.microsoft.com/office/drawing/2014/main" id="{00000000-0008-0000-0200-0000D1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306</xdr:row>
          <xdr:rowOff>114300</xdr:rowOff>
        </xdr:from>
        <xdr:to>
          <xdr:col>5</xdr:col>
          <xdr:colOff>1114425</xdr:colOff>
          <xdr:row>306</xdr:row>
          <xdr:rowOff>704850</xdr:rowOff>
        </xdr:to>
        <xdr:sp macro="" textlink="">
          <xdr:nvSpPr>
            <xdr:cNvPr id="7383" name="Object 215" hidden="1">
              <a:extLst>
                <a:ext uri="{63B3BB69-23CF-44E3-9099-C40C66FF867C}">
                  <a14:compatExt spid="_x0000_s7383"/>
                </a:ext>
                <a:ext uri="{FF2B5EF4-FFF2-40B4-BE49-F238E27FC236}">
                  <a16:creationId xmlns:a16="http://schemas.microsoft.com/office/drawing/2014/main" id="{00000000-0008-0000-0200-0000D7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318</xdr:row>
          <xdr:rowOff>85725</xdr:rowOff>
        </xdr:from>
        <xdr:to>
          <xdr:col>5</xdr:col>
          <xdr:colOff>1085850</xdr:colOff>
          <xdr:row>318</xdr:row>
          <xdr:rowOff>666750</xdr:rowOff>
        </xdr:to>
        <xdr:sp macro="" textlink="">
          <xdr:nvSpPr>
            <xdr:cNvPr id="7395" name="Object 227" hidden="1">
              <a:extLst>
                <a:ext uri="{63B3BB69-23CF-44E3-9099-C40C66FF867C}">
                  <a14:compatExt spid="_x0000_s7395"/>
                </a:ext>
                <a:ext uri="{FF2B5EF4-FFF2-40B4-BE49-F238E27FC236}">
                  <a16:creationId xmlns:a16="http://schemas.microsoft.com/office/drawing/2014/main" id="{00000000-0008-0000-0200-0000E3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307</xdr:row>
          <xdr:rowOff>95250</xdr:rowOff>
        </xdr:from>
        <xdr:to>
          <xdr:col>5</xdr:col>
          <xdr:colOff>1123950</xdr:colOff>
          <xdr:row>307</xdr:row>
          <xdr:rowOff>676275</xdr:rowOff>
        </xdr:to>
        <xdr:sp macro="" textlink="">
          <xdr:nvSpPr>
            <xdr:cNvPr id="7396" name="Object 228" hidden="1">
              <a:extLst>
                <a:ext uri="{63B3BB69-23CF-44E3-9099-C40C66FF867C}">
                  <a14:compatExt spid="_x0000_s7396"/>
                </a:ext>
                <a:ext uri="{FF2B5EF4-FFF2-40B4-BE49-F238E27FC236}">
                  <a16:creationId xmlns:a16="http://schemas.microsoft.com/office/drawing/2014/main" id="{00000000-0008-0000-0200-0000E4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308</xdr:row>
          <xdr:rowOff>95250</xdr:rowOff>
        </xdr:from>
        <xdr:to>
          <xdr:col>5</xdr:col>
          <xdr:colOff>1123950</xdr:colOff>
          <xdr:row>308</xdr:row>
          <xdr:rowOff>676275</xdr:rowOff>
        </xdr:to>
        <xdr:sp macro="" textlink="">
          <xdr:nvSpPr>
            <xdr:cNvPr id="7397" name="Object 229" hidden="1">
              <a:extLst>
                <a:ext uri="{63B3BB69-23CF-44E3-9099-C40C66FF867C}">
                  <a14:compatExt spid="_x0000_s7397"/>
                </a:ext>
                <a:ext uri="{FF2B5EF4-FFF2-40B4-BE49-F238E27FC236}">
                  <a16:creationId xmlns:a16="http://schemas.microsoft.com/office/drawing/2014/main" id="{00000000-0008-0000-0200-0000E5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314</xdr:row>
          <xdr:rowOff>85725</xdr:rowOff>
        </xdr:from>
        <xdr:to>
          <xdr:col>5</xdr:col>
          <xdr:colOff>1085850</xdr:colOff>
          <xdr:row>314</xdr:row>
          <xdr:rowOff>666750</xdr:rowOff>
        </xdr:to>
        <xdr:sp macro="" textlink="">
          <xdr:nvSpPr>
            <xdr:cNvPr id="7398" name="Object 230" hidden="1">
              <a:extLst>
                <a:ext uri="{63B3BB69-23CF-44E3-9099-C40C66FF867C}">
                  <a14:compatExt spid="_x0000_s7398"/>
                </a:ext>
                <a:ext uri="{FF2B5EF4-FFF2-40B4-BE49-F238E27FC236}">
                  <a16:creationId xmlns:a16="http://schemas.microsoft.com/office/drawing/2014/main" id="{00000000-0008-0000-0200-0000E6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315</xdr:row>
          <xdr:rowOff>85725</xdr:rowOff>
        </xdr:from>
        <xdr:to>
          <xdr:col>5</xdr:col>
          <xdr:colOff>1085850</xdr:colOff>
          <xdr:row>315</xdr:row>
          <xdr:rowOff>666750</xdr:rowOff>
        </xdr:to>
        <xdr:sp macro="" textlink="">
          <xdr:nvSpPr>
            <xdr:cNvPr id="7399" name="Object 231" hidden="1">
              <a:extLst>
                <a:ext uri="{63B3BB69-23CF-44E3-9099-C40C66FF867C}">
                  <a14:compatExt spid="_x0000_s7399"/>
                </a:ext>
                <a:ext uri="{FF2B5EF4-FFF2-40B4-BE49-F238E27FC236}">
                  <a16:creationId xmlns:a16="http://schemas.microsoft.com/office/drawing/2014/main" id="{00000000-0008-0000-0200-0000E7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316</xdr:row>
          <xdr:rowOff>85725</xdr:rowOff>
        </xdr:from>
        <xdr:to>
          <xdr:col>5</xdr:col>
          <xdr:colOff>1085850</xdr:colOff>
          <xdr:row>316</xdr:row>
          <xdr:rowOff>666750</xdr:rowOff>
        </xdr:to>
        <xdr:sp macro="" textlink="">
          <xdr:nvSpPr>
            <xdr:cNvPr id="7400" name="Object 232" hidden="1">
              <a:extLst>
                <a:ext uri="{63B3BB69-23CF-44E3-9099-C40C66FF867C}">
                  <a14:compatExt spid="_x0000_s7400"/>
                </a:ext>
                <a:ext uri="{FF2B5EF4-FFF2-40B4-BE49-F238E27FC236}">
                  <a16:creationId xmlns:a16="http://schemas.microsoft.com/office/drawing/2014/main" id="{00000000-0008-0000-0200-0000E8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317</xdr:row>
          <xdr:rowOff>85725</xdr:rowOff>
        </xdr:from>
        <xdr:to>
          <xdr:col>5</xdr:col>
          <xdr:colOff>1085850</xdr:colOff>
          <xdr:row>317</xdr:row>
          <xdr:rowOff>666750</xdr:rowOff>
        </xdr:to>
        <xdr:sp macro="" textlink="">
          <xdr:nvSpPr>
            <xdr:cNvPr id="7401" name="Object 233" hidden="1">
              <a:extLst>
                <a:ext uri="{63B3BB69-23CF-44E3-9099-C40C66FF867C}">
                  <a14:compatExt spid="_x0000_s7401"/>
                </a:ext>
                <a:ext uri="{FF2B5EF4-FFF2-40B4-BE49-F238E27FC236}">
                  <a16:creationId xmlns:a16="http://schemas.microsoft.com/office/drawing/2014/main" id="{00000000-0008-0000-0200-0000E9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468</xdr:row>
          <xdr:rowOff>47625</xdr:rowOff>
        </xdr:from>
        <xdr:to>
          <xdr:col>5</xdr:col>
          <xdr:colOff>1104900</xdr:colOff>
          <xdr:row>468</xdr:row>
          <xdr:rowOff>628650</xdr:rowOff>
        </xdr:to>
        <xdr:sp macro="" textlink="">
          <xdr:nvSpPr>
            <xdr:cNvPr id="7402" name="Object 234" hidden="1">
              <a:extLst>
                <a:ext uri="{63B3BB69-23CF-44E3-9099-C40C66FF867C}">
                  <a14:compatExt spid="_x0000_s7402"/>
                </a:ext>
                <a:ext uri="{FF2B5EF4-FFF2-40B4-BE49-F238E27FC236}">
                  <a16:creationId xmlns:a16="http://schemas.microsoft.com/office/drawing/2014/main" id="{00000000-0008-0000-0200-0000E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420</xdr:row>
          <xdr:rowOff>47625</xdr:rowOff>
        </xdr:from>
        <xdr:to>
          <xdr:col>5</xdr:col>
          <xdr:colOff>1104900</xdr:colOff>
          <xdr:row>420</xdr:row>
          <xdr:rowOff>628650</xdr:rowOff>
        </xdr:to>
        <xdr:sp macro="" textlink="">
          <xdr:nvSpPr>
            <xdr:cNvPr id="7406" name="Object 238" hidden="1">
              <a:extLst>
                <a:ext uri="{63B3BB69-23CF-44E3-9099-C40C66FF867C}">
                  <a14:compatExt spid="_x0000_s7406"/>
                </a:ext>
                <a:ext uri="{FF2B5EF4-FFF2-40B4-BE49-F238E27FC236}">
                  <a16:creationId xmlns:a16="http://schemas.microsoft.com/office/drawing/2014/main" id="{00000000-0008-0000-0200-0000EE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292</xdr:row>
          <xdr:rowOff>95250</xdr:rowOff>
        </xdr:from>
        <xdr:to>
          <xdr:col>5</xdr:col>
          <xdr:colOff>1095375</xdr:colOff>
          <xdr:row>292</xdr:row>
          <xdr:rowOff>676275</xdr:rowOff>
        </xdr:to>
        <xdr:sp macro="" textlink="">
          <xdr:nvSpPr>
            <xdr:cNvPr id="7411" name="Object 243" hidden="1">
              <a:extLst>
                <a:ext uri="{63B3BB69-23CF-44E3-9099-C40C66FF867C}">
                  <a14:compatExt spid="_x0000_s7411"/>
                </a:ext>
                <a:ext uri="{FF2B5EF4-FFF2-40B4-BE49-F238E27FC236}">
                  <a16:creationId xmlns:a16="http://schemas.microsoft.com/office/drawing/2014/main" id="{00000000-0008-0000-0200-0000F3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293</xdr:row>
          <xdr:rowOff>95250</xdr:rowOff>
        </xdr:from>
        <xdr:to>
          <xdr:col>5</xdr:col>
          <xdr:colOff>1104900</xdr:colOff>
          <xdr:row>293</xdr:row>
          <xdr:rowOff>666750</xdr:rowOff>
        </xdr:to>
        <xdr:sp macro="" textlink="">
          <xdr:nvSpPr>
            <xdr:cNvPr id="7412" name="Object 244" hidden="1">
              <a:extLst>
                <a:ext uri="{63B3BB69-23CF-44E3-9099-C40C66FF867C}">
                  <a14:compatExt spid="_x0000_s7412"/>
                </a:ext>
                <a:ext uri="{FF2B5EF4-FFF2-40B4-BE49-F238E27FC236}">
                  <a16:creationId xmlns:a16="http://schemas.microsoft.com/office/drawing/2014/main" id="{00000000-0008-0000-0200-0000F4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294</xdr:row>
          <xdr:rowOff>95250</xdr:rowOff>
        </xdr:from>
        <xdr:to>
          <xdr:col>5</xdr:col>
          <xdr:colOff>1104900</xdr:colOff>
          <xdr:row>294</xdr:row>
          <xdr:rowOff>676275</xdr:rowOff>
        </xdr:to>
        <xdr:sp macro="" textlink="">
          <xdr:nvSpPr>
            <xdr:cNvPr id="7413" name="Object 245" hidden="1">
              <a:extLst>
                <a:ext uri="{63B3BB69-23CF-44E3-9099-C40C66FF867C}">
                  <a14:compatExt spid="_x0000_s7413"/>
                </a:ext>
                <a:ext uri="{FF2B5EF4-FFF2-40B4-BE49-F238E27FC236}">
                  <a16:creationId xmlns:a16="http://schemas.microsoft.com/office/drawing/2014/main" id="{00000000-0008-0000-0200-0000F5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295</xdr:row>
          <xdr:rowOff>95250</xdr:rowOff>
        </xdr:from>
        <xdr:to>
          <xdr:col>5</xdr:col>
          <xdr:colOff>1114425</xdr:colOff>
          <xdr:row>295</xdr:row>
          <xdr:rowOff>676275</xdr:rowOff>
        </xdr:to>
        <xdr:sp macro="" textlink="">
          <xdr:nvSpPr>
            <xdr:cNvPr id="7414" name="Object 246" hidden="1">
              <a:extLst>
                <a:ext uri="{63B3BB69-23CF-44E3-9099-C40C66FF867C}">
                  <a14:compatExt spid="_x0000_s7414"/>
                </a:ext>
                <a:ext uri="{FF2B5EF4-FFF2-40B4-BE49-F238E27FC236}">
                  <a16:creationId xmlns:a16="http://schemas.microsoft.com/office/drawing/2014/main" id="{00000000-0008-0000-0200-0000F6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296</xdr:row>
          <xdr:rowOff>95250</xdr:rowOff>
        </xdr:from>
        <xdr:to>
          <xdr:col>5</xdr:col>
          <xdr:colOff>1114425</xdr:colOff>
          <xdr:row>296</xdr:row>
          <xdr:rowOff>676275</xdr:rowOff>
        </xdr:to>
        <xdr:sp macro="" textlink="">
          <xdr:nvSpPr>
            <xdr:cNvPr id="7415" name="Object 247" hidden="1">
              <a:extLst>
                <a:ext uri="{63B3BB69-23CF-44E3-9099-C40C66FF867C}">
                  <a14:compatExt spid="_x0000_s7415"/>
                </a:ext>
                <a:ext uri="{FF2B5EF4-FFF2-40B4-BE49-F238E27FC236}">
                  <a16:creationId xmlns:a16="http://schemas.microsoft.com/office/drawing/2014/main" id="{00000000-0008-0000-0200-0000F7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297</xdr:row>
          <xdr:rowOff>95250</xdr:rowOff>
        </xdr:from>
        <xdr:to>
          <xdr:col>5</xdr:col>
          <xdr:colOff>1114425</xdr:colOff>
          <xdr:row>297</xdr:row>
          <xdr:rowOff>676275</xdr:rowOff>
        </xdr:to>
        <xdr:sp macro="" textlink="">
          <xdr:nvSpPr>
            <xdr:cNvPr id="7416" name="Object 248" hidden="1">
              <a:extLst>
                <a:ext uri="{63B3BB69-23CF-44E3-9099-C40C66FF867C}">
                  <a14:compatExt spid="_x0000_s7416"/>
                </a:ext>
                <a:ext uri="{FF2B5EF4-FFF2-40B4-BE49-F238E27FC236}">
                  <a16:creationId xmlns:a16="http://schemas.microsoft.com/office/drawing/2014/main" id="{00000000-0008-0000-0200-0000F8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298</xdr:row>
          <xdr:rowOff>95250</xdr:rowOff>
        </xdr:from>
        <xdr:to>
          <xdr:col>5</xdr:col>
          <xdr:colOff>1114425</xdr:colOff>
          <xdr:row>298</xdr:row>
          <xdr:rowOff>676275</xdr:rowOff>
        </xdr:to>
        <xdr:sp macro="" textlink="">
          <xdr:nvSpPr>
            <xdr:cNvPr id="7417" name="Object 249" hidden="1">
              <a:extLst>
                <a:ext uri="{63B3BB69-23CF-44E3-9099-C40C66FF867C}">
                  <a14:compatExt spid="_x0000_s7417"/>
                </a:ext>
                <a:ext uri="{FF2B5EF4-FFF2-40B4-BE49-F238E27FC236}">
                  <a16:creationId xmlns:a16="http://schemas.microsoft.com/office/drawing/2014/main" id="{00000000-0008-0000-0200-0000F9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299</xdr:row>
          <xdr:rowOff>95250</xdr:rowOff>
        </xdr:from>
        <xdr:to>
          <xdr:col>5</xdr:col>
          <xdr:colOff>1114425</xdr:colOff>
          <xdr:row>299</xdr:row>
          <xdr:rowOff>676275</xdr:rowOff>
        </xdr:to>
        <xdr:sp macro="" textlink="">
          <xdr:nvSpPr>
            <xdr:cNvPr id="7418" name="Object 250" hidden="1">
              <a:extLst>
                <a:ext uri="{63B3BB69-23CF-44E3-9099-C40C66FF867C}">
                  <a14:compatExt spid="_x0000_s7418"/>
                </a:ext>
                <a:ext uri="{FF2B5EF4-FFF2-40B4-BE49-F238E27FC236}">
                  <a16:creationId xmlns:a16="http://schemas.microsoft.com/office/drawing/2014/main" id="{00000000-0008-0000-0200-0000F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440</xdr:row>
          <xdr:rowOff>47625</xdr:rowOff>
        </xdr:from>
        <xdr:to>
          <xdr:col>5</xdr:col>
          <xdr:colOff>1104900</xdr:colOff>
          <xdr:row>440</xdr:row>
          <xdr:rowOff>628650</xdr:rowOff>
        </xdr:to>
        <xdr:sp macro="" textlink="">
          <xdr:nvSpPr>
            <xdr:cNvPr id="7423" name="Object 255" hidden="1">
              <a:extLst>
                <a:ext uri="{63B3BB69-23CF-44E3-9099-C40C66FF867C}">
                  <a14:compatExt spid="_x0000_s7423"/>
                </a:ext>
                <a:ext uri="{FF2B5EF4-FFF2-40B4-BE49-F238E27FC236}">
                  <a16:creationId xmlns:a16="http://schemas.microsoft.com/office/drawing/2014/main" id="{00000000-0008-0000-0200-0000FF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441</xdr:row>
          <xdr:rowOff>47625</xdr:rowOff>
        </xdr:from>
        <xdr:to>
          <xdr:col>5</xdr:col>
          <xdr:colOff>1104900</xdr:colOff>
          <xdr:row>441</xdr:row>
          <xdr:rowOff>628650</xdr:rowOff>
        </xdr:to>
        <xdr:sp macro="" textlink="">
          <xdr:nvSpPr>
            <xdr:cNvPr id="7424" name="Object 256" hidden="1">
              <a:extLst>
                <a:ext uri="{63B3BB69-23CF-44E3-9099-C40C66FF867C}">
                  <a14:compatExt spid="_x0000_s7424"/>
                </a:ext>
                <a:ext uri="{FF2B5EF4-FFF2-40B4-BE49-F238E27FC236}">
                  <a16:creationId xmlns:a16="http://schemas.microsoft.com/office/drawing/2014/main" id="{00000000-0008-0000-0200-000000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442</xdr:row>
          <xdr:rowOff>47625</xdr:rowOff>
        </xdr:from>
        <xdr:to>
          <xdr:col>5</xdr:col>
          <xdr:colOff>1104900</xdr:colOff>
          <xdr:row>442</xdr:row>
          <xdr:rowOff>628650</xdr:rowOff>
        </xdr:to>
        <xdr:sp macro="" textlink="">
          <xdr:nvSpPr>
            <xdr:cNvPr id="7425" name="Object 257" hidden="1">
              <a:extLst>
                <a:ext uri="{63B3BB69-23CF-44E3-9099-C40C66FF867C}">
                  <a14:compatExt spid="_x0000_s7425"/>
                </a:ext>
                <a:ext uri="{FF2B5EF4-FFF2-40B4-BE49-F238E27FC236}">
                  <a16:creationId xmlns:a16="http://schemas.microsoft.com/office/drawing/2014/main" id="{00000000-0008-0000-0200-000001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443</xdr:row>
          <xdr:rowOff>47625</xdr:rowOff>
        </xdr:from>
        <xdr:to>
          <xdr:col>5</xdr:col>
          <xdr:colOff>1104900</xdr:colOff>
          <xdr:row>443</xdr:row>
          <xdr:rowOff>628650</xdr:rowOff>
        </xdr:to>
        <xdr:sp macro="" textlink="">
          <xdr:nvSpPr>
            <xdr:cNvPr id="7426" name="Object 258" hidden="1">
              <a:extLst>
                <a:ext uri="{63B3BB69-23CF-44E3-9099-C40C66FF867C}">
                  <a14:compatExt spid="_x0000_s7426"/>
                </a:ext>
                <a:ext uri="{FF2B5EF4-FFF2-40B4-BE49-F238E27FC236}">
                  <a16:creationId xmlns:a16="http://schemas.microsoft.com/office/drawing/2014/main" id="{00000000-0008-0000-0200-000002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444</xdr:row>
          <xdr:rowOff>47625</xdr:rowOff>
        </xdr:from>
        <xdr:to>
          <xdr:col>5</xdr:col>
          <xdr:colOff>1104900</xdr:colOff>
          <xdr:row>444</xdr:row>
          <xdr:rowOff>628650</xdr:rowOff>
        </xdr:to>
        <xdr:sp macro="" textlink="">
          <xdr:nvSpPr>
            <xdr:cNvPr id="7427" name="Object 259" hidden="1">
              <a:extLst>
                <a:ext uri="{63B3BB69-23CF-44E3-9099-C40C66FF867C}">
                  <a14:compatExt spid="_x0000_s7427"/>
                </a:ext>
                <a:ext uri="{FF2B5EF4-FFF2-40B4-BE49-F238E27FC236}">
                  <a16:creationId xmlns:a16="http://schemas.microsoft.com/office/drawing/2014/main" id="{00000000-0008-0000-0200-000003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445</xdr:row>
          <xdr:rowOff>95250</xdr:rowOff>
        </xdr:from>
        <xdr:to>
          <xdr:col>5</xdr:col>
          <xdr:colOff>1162050</xdr:colOff>
          <xdr:row>445</xdr:row>
          <xdr:rowOff>676275</xdr:rowOff>
        </xdr:to>
        <xdr:sp macro="" textlink="">
          <xdr:nvSpPr>
            <xdr:cNvPr id="7428" name="Object 260" hidden="1">
              <a:extLst>
                <a:ext uri="{63B3BB69-23CF-44E3-9099-C40C66FF867C}">
                  <a14:compatExt spid="_x0000_s7428"/>
                </a:ext>
                <a:ext uri="{FF2B5EF4-FFF2-40B4-BE49-F238E27FC236}">
                  <a16:creationId xmlns:a16="http://schemas.microsoft.com/office/drawing/2014/main" id="{00000000-0008-0000-0200-000004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446</xdr:row>
          <xdr:rowOff>47625</xdr:rowOff>
        </xdr:from>
        <xdr:to>
          <xdr:col>5</xdr:col>
          <xdr:colOff>1104900</xdr:colOff>
          <xdr:row>446</xdr:row>
          <xdr:rowOff>628650</xdr:rowOff>
        </xdr:to>
        <xdr:sp macro="" textlink="">
          <xdr:nvSpPr>
            <xdr:cNvPr id="7429" name="Object 261" hidden="1">
              <a:extLst>
                <a:ext uri="{63B3BB69-23CF-44E3-9099-C40C66FF867C}">
                  <a14:compatExt spid="_x0000_s7429"/>
                </a:ext>
                <a:ext uri="{FF2B5EF4-FFF2-40B4-BE49-F238E27FC236}">
                  <a16:creationId xmlns:a16="http://schemas.microsoft.com/office/drawing/2014/main" id="{00000000-0008-0000-0200-000005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448</xdr:row>
          <xdr:rowOff>47625</xdr:rowOff>
        </xdr:from>
        <xdr:to>
          <xdr:col>5</xdr:col>
          <xdr:colOff>1104900</xdr:colOff>
          <xdr:row>448</xdr:row>
          <xdr:rowOff>628650</xdr:rowOff>
        </xdr:to>
        <xdr:sp macro="" textlink="">
          <xdr:nvSpPr>
            <xdr:cNvPr id="7430" name="Object 262" hidden="1">
              <a:extLst>
                <a:ext uri="{63B3BB69-23CF-44E3-9099-C40C66FF867C}">
                  <a14:compatExt spid="_x0000_s7430"/>
                </a:ext>
                <a:ext uri="{FF2B5EF4-FFF2-40B4-BE49-F238E27FC236}">
                  <a16:creationId xmlns:a16="http://schemas.microsoft.com/office/drawing/2014/main" id="{00000000-0008-0000-0200-000006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447</xdr:row>
          <xdr:rowOff>47625</xdr:rowOff>
        </xdr:from>
        <xdr:to>
          <xdr:col>5</xdr:col>
          <xdr:colOff>1104900</xdr:colOff>
          <xdr:row>447</xdr:row>
          <xdr:rowOff>628650</xdr:rowOff>
        </xdr:to>
        <xdr:sp macro="" textlink="">
          <xdr:nvSpPr>
            <xdr:cNvPr id="7431" name="Object 263" hidden="1">
              <a:extLst>
                <a:ext uri="{63B3BB69-23CF-44E3-9099-C40C66FF867C}">
                  <a14:compatExt spid="_x0000_s7431"/>
                </a:ext>
                <a:ext uri="{FF2B5EF4-FFF2-40B4-BE49-F238E27FC236}">
                  <a16:creationId xmlns:a16="http://schemas.microsoft.com/office/drawing/2014/main" id="{00000000-0008-0000-0200-000007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449</xdr:row>
          <xdr:rowOff>47625</xdr:rowOff>
        </xdr:from>
        <xdr:to>
          <xdr:col>5</xdr:col>
          <xdr:colOff>1104900</xdr:colOff>
          <xdr:row>449</xdr:row>
          <xdr:rowOff>628650</xdr:rowOff>
        </xdr:to>
        <xdr:sp macro="" textlink="">
          <xdr:nvSpPr>
            <xdr:cNvPr id="7432" name="Object 264" hidden="1">
              <a:extLst>
                <a:ext uri="{63B3BB69-23CF-44E3-9099-C40C66FF867C}">
                  <a14:compatExt spid="_x0000_s7432"/>
                </a:ext>
                <a:ext uri="{FF2B5EF4-FFF2-40B4-BE49-F238E27FC236}">
                  <a16:creationId xmlns:a16="http://schemas.microsoft.com/office/drawing/2014/main" id="{00000000-0008-0000-0200-000008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422</xdr:row>
          <xdr:rowOff>28575</xdr:rowOff>
        </xdr:from>
        <xdr:to>
          <xdr:col>5</xdr:col>
          <xdr:colOff>1162050</xdr:colOff>
          <xdr:row>422</xdr:row>
          <xdr:rowOff>714375</xdr:rowOff>
        </xdr:to>
        <xdr:sp macro="" textlink="">
          <xdr:nvSpPr>
            <xdr:cNvPr id="7441" name="Object 273" hidden="1">
              <a:extLst>
                <a:ext uri="{63B3BB69-23CF-44E3-9099-C40C66FF867C}">
                  <a14:compatExt spid="_x0000_s7441"/>
                </a:ext>
                <a:ext uri="{FF2B5EF4-FFF2-40B4-BE49-F238E27FC236}">
                  <a16:creationId xmlns:a16="http://schemas.microsoft.com/office/drawing/2014/main" id="{00000000-0008-0000-0200-000011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423</xdr:row>
          <xdr:rowOff>28575</xdr:rowOff>
        </xdr:from>
        <xdr:to>
          <xdr:col>5</xdr:col>
          <xdr:colOff>1162050</xdr:colOff>
          <xdr:row>423</xdr:row>
          <xdr:rowOff>714375</xdr:rowOff>
        </xdr:to>
        <xdr:sp macro="" textlink="">
          <xdr:nvSpPr>
            <xdr:cNvPr id="7442" name="Object 274" hidden="1">
              <a:extLst>
                <a:ext uri="{63B3BB69-23CF-44E3-9099-C40C66FF867C}">
                  <a14:compatExt spid="_x0000_s7442"/>
                </a:ext>
                <a:ext uri="{FF2B5EF4-FFF2-40B4-BE49-F238E27FC236}">
                  <a16:creationId xmlns:a16="http://schemas.microsoft.com/office/drawing/2014/main" id="{00000000-0008-0000-0200-000012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424</xdr:row>
          <xdr:rowOff>28575</xdr:rowOff>
        </xdr:from>
        <xdr:to>
          <xdr:col>5</xdr:col>
          <xdr:colOff>1162050</xdr:colOff>
          <xdr:row>424</xdr:row>
          <xdr:rowOff>714375</xdr:rowOff>
        </xdr:to>
        <xdr:sp macro="" textlink="">
          <xdr:nvSpPr>
            <xdr:cNvPr id="7443" name="Object 275" hidden="1">
              <a:extLst>
                <a:ext uri="{63B3BB69-23CF-44E3-9099-C40C66FF867C}">
                  <a14:compatExt spid="_x0000_s7443"/>
                </a:ext>
                <a:ext uri="{FF2B5EF4-FFF2-40B4-BE49-F238E27FC236}">
                  <a16:creationId xmlns:a16="http://schemas.microsoft.com/office/drawing/2014/main" id="{00000000-0008-0000-0200-000013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425</xdr:row>
          <xdr:rowOff>28575</xdr:rowOff>
        </xdr:from>
        <xdr:to>
          <xdr:col>5</xdr:col>
          <xdr:colOff>1162050</xdr:colOff>
          <xdr:row>425</xdr:row>
          <xdr:rowOff>714375</xdr:rowOff>
        </xdr:to>
        <xdr:sp macro="" textlink="">
          <xdr:nvSpPr>
            <xdr:cNvPr id="7444" name="Object 276" hidden="1">
              <a:extLst>
                <a:ext uri="{63B3BB69-23CF-44E3-9099-C40C66FF867C}">
                  <a14:compatExt spid="_x0000_s7444"/>
                </a:ext>
                <a:ext uri="{FF2B5EF4-FFF2-40B4-BE49-F238E27FC236}">
                  <a16:creationId xmlns:a16="http://schemas.microsoft.com/office/drawing/2014/main" id="{00000000-0008-0000-0200-000014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636</xdr:row>
          <xdr:rowOff>38100</xdr:rowOff>
        </xdr:from>
        <xdr:to>
          <xdr:col>6</xdr:col>
          <xdr:colOff>57150</xdr:colOff>
          <xdr:row>636</xdr:row>
          <xdr:rowOff>723900</xdr:rowOff>
        </xdr:to>
        <xdr:sp macro="" textlink="">
          <xdr:nvSpPr>
            <xdr:cNvPr id="7500" name="Object 332" hidden="1">
              <a:extLst>
                <a:ext uri="{63B3BB69-23CF-44E3-9099-C40C66FF867C}">
                  <a14:compatExt spid="_x0000_s7500"/>
                </a:ext>
                <a:ext uri="{FF2B5EF4-FFF2-40B4-BE49-F238E27FC236}">
                  <a16:creationId xmlns:a16="http://schemas.microsoft.com/office/drawing/2014/main" id="{00000000-0008-0000-0200-00004C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455</xdr:row>
          <xdr:rowOff>47625</xdr:rowOff>
        </xdr:from>
        <xdr:to>
          <xdr:col>5</xdr:col>
          <xdr:colOff>1095375</xdr:colOff>
          <xdr:row>455</xdr:row>
          <xdr:rowOff>733425</xdr:rowOff>
        </xdr:to>
        <xdr:sp macro="" textlink="">
          <xdr:nvSpPr>
            <xdr:cNvPr id="7501" name="Object 333" hidden="1">
              <a:extLst>
                <a:ext uri="{63B3BB69-23CF-44E3-9099-C40C66FF867C}">
                  <a14:compatExt spid="_x0000_s7501"/>
                </a:ext>
                <a:ext uri="{FF2B5EF4-FFF2-40B4-BE49-F238E27FC236}">
                  <a16:creationId xmlns:a16="http://schemas.microsoft.com/office/drawing/2014/main" id="{00000000-0008-0000-0200-00004D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456</xdr:row>
          <xdr:rowOff>47625</xdr:rowOff>
        </xdr:from>
        <xdr:to>
          <xdr:col>5</xdr:col>
          <xdr:colOff>1095375</xdr:colOff>
          <xdr:row>456</xdr:row>
          <xdr:rowOff>733425</xdr:rowOff>
        </xdr:to>
        <xdr:sp macro="" textlink="">
          <xdr:nvSpPr>
            <xdr:cNvPr id="7502" name="Object 334" hidden="1">
              <a:extLst>
                <a:ext uri="{63B3BB69-23CF-44E3-9099-C40C66FF867C}">
                  <a14:compatExt spid="_x0000_s7502"/>
                </a:ext>
                <a:ext uri="{FF2B5EF4-FFF2-40B4-BE49-F238E27FC236}">
                  <a16:creationId xmlns:a16="http://schemas.microsoft.com/office/drawing/2014/main" id="{00000000-0008-0000-0200-00004E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457</xdr:row>
          <xdr:rowOff>47625</xdr:rowOff>
        </xdr:from>
        <xdr:to>
          <xdr:col>5</xdr:col>
          <xdr:colOff>1095375</xdr:colOff>
          <xdr:row>457</xdr:row>
          <xdr:rowOff>733425</xdr:rowOff>
        </xdr:to>
        <xdr:sp macro="" textlink="">
          <xdr:nvSpPr>
            <xdr:cNvPr id="7503" name="Object 335" hidden="1">
              <a:extLst>
                <a:ext uri="{63B3BB69-23CF-44E3-9099-C40C66FF867C}">
                  <a14:compatExt spid="_x0000_s7503"/>
                </a:ext>
                <a:ext uri="{FF2B5EF4-FFF2-40B4-BE49-F238E27FC236}">
                  <a16:creationId xmlns:a16="http://schemas.microsoft.com/office/drawing/2014/main" id="{00000000-0008-0000-0200-00004F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458</xdr:row>
          <xdr:rowOff>47625</xdr:rowOff>
        </xdr:from>
        <xdr:to>
          <xdr:col>5</xdr:col>
          <xdr:colOff>1095375</xdr:colOff>
          <xdr:row>458</xdr:row>
          <xdr:rowOff>733425</xdr:rowOff>
        </xdr:to>
        <xdr:sp macro="" textlink="">
          <xdr:nvSpPr>
            <xdr:cNvPr id="7504" name="Object 336" hidden="1">
              <a:extLst>
                <a:ext uri="{63B3BB69-23CF-44E3-9099-C40C66FF867C}">
                  <a14:compatExt spid="_x0000_s7504"/>
                </a:ext>
                <a:ext uri="{FF2B5EF4-FFF2-40B4-BE49-F238E27FC236}">
                  <a16:creationId xmlns:a16="http://schemas.microsoft.com/office/drawing/2014/main" id="{00000000-0008-0000-0200-000050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459</xdr:row>
          <xdr:rowOff>47625</xdr:rowOff>
        </xdr:from>
        <xdr:to>
          <xdr:col>5</xdr:col>
          <xdr:colOff>1095375</xdr:colOff>
          <xdr:row>459</xdr:row>
          <xdr:rowOff>733425</xdr:rowOff>
        </xdr:to>
        <xdr:sp macro="" textlink="">
          <xdr:nvSpPr>
            <xdr:cNvPr id="7505" name="Object 337" hidden="1">
              <a:extLst>
                <a:ext uri="{63B3BB69-23CF-44E3-9099-C40C66FF867C}">
                  <a14:compatExt spid="_x0000_s7505"/>
                </a:ext>
                <a:ext uri="{FF2B5EF4-FFF2-40B4-BE49-F238E27FC236}">
                  <a16:creationId xmlns:a16="http://schemas.microsoft.com/office/drawing/2014/main" id="{00000000-0008-0000-0200-000051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460</xdr:row>
          <xdr:rowOff>47625</xdr:rowOff>
        </xdr:from>
        <xdr:to>
          <xdr:col>5</xdr:col>
          <xdr:colOff>1095375</xdr:colOff>
          <xdr:row>460</xdr:row>
          <xdr:rowOff>733425</xdr:rowOff>
        </xdr:to>
        <xdr:sp macro="" textlink="">
          <xdr:nvSpPr>
            <xdr:cNvPr id="7506" name="Object 338" hidden="1">
              <a:extLst>
                <a:ext uri="{63B3BB69-23CF-44E3-9099-C40C66FF867C}">
                  <a14:compatExt spid="_x0000_s7506"/>
                </a:ext>
                <a:ext uri="{FF2B5EF4-FFF2-40B4-BE49-F238E27FC236}">
                  <a16:creationId xmlns:a16="http://schemas.microsoft.com/office/drawing/2014/main" id="{00000000-0008-0000-0200-000052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461</xdr:row>
          <xdr:rowOff>47625</xdr:rowOff>
        </xdr:from>
        <xdr:to>
          <xdr:col>5</xdr:col>
          <xdr:colOff>1095375</xdr:colOff>
          <xdr:row>461</xdr:row>
          <xdr:rowOff>733425</xdr:rowOff>
        </xdr:to>
        <xdr:sp macro="" textlink="">
          <xdr:nvSpPr>
            <xdr:cNvPr id="7507" name="Object 339" hidden="1">
              <a:extLst>
                <a:ext uri="{63B3BB69-23CF-44E3-9099-C40C66FF867C}">
                  <a14:compatExt spid="_x0000_s7507"/>
                </a:ext>
                <a:ext uri="{FF2B5EF4-FFF2-40B4-BE49-F238E27FC236}">
                  <a16:creationId xmlns:a16="http://schemas.microsoft.com/office/drawing/2014/main" id="{00000000-0008-0000-0200-000053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5</xdr:col>
      <xdr:colOff>180975</xdr:colOff>
      <xdr:row>462</xdr:row>
      <xdr:rowOff>47625</xdr:rowOff>
    </xdr:from>
    <xdr:to>
      <xdr:col>5</xdr:col>
      <xdr:colOff>1095375</xdr:colOff>
      <xdr:row>462</xdr:row>
      <xdr:rowOff>733425</xdr:rowOff>
    </xdr:to>
    <xdr:sp macro="" textlink="">
      <xdr:nvSpPr>
        <xdr:cNvPr id="4" name="Object 566" hidden="1">
          <a:extLst>
            <a:ext uri="{63B3BB69-23CF-44E3-9099-C40C66FF867C}">
              <a14:compatExt xmlns:a14="http://schemas.microsoft.com/office/drawing/2010/main" spid="_x0000_s133686"/>
            </a:ext>
            <a:ext uri="{FF2B5EF4-FFF2-40B4-BE49-F238E27FC236}">
              <a16:creationId xmlns:a16="http://schemas.microsoft.com/office/drawing/2014/main" id="{00000000-0008-0000-0200-000004000000}"/>
            </a:ext>
          </a:extLst>
        </xdr:cNvPr>
        <xdr:cNvSpPr/>
      </xdr:nvSpPr>
      <xdr:spPr bwMode="auto">
        <a:xfrm>
          <a:off x="6985635" y="320842005"/>
          <a:ext cx="914400" cy="6858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xdr:from>
          <xdr:col>5</xdr:col>
          <xdr:colOff>180975</xdr:colOff>
          <xdr:row>463</xdr:row>
          <xdr:rowOff>47625</xdr:rowOff>
        </xdr:from>
        <xdr:to>
          <xdr:col>5</xdr:col>
          <xdr:colOff>1095375</xdr:colOff>
          <xdr:row>463</xdr:row>
          <xdr:rowOff>733425</xdr:rowOff>
        </xdr:to>
        <xdr:sp macro="" textlink="">
          <xdr:nvSpPr>
            <xdr:cNvPr id="7508" name="Object 340" hidden="1">
              <a:extLst>
                <a:ext uri="{63B3BB69-23CF-44E3-9099-C40C66FF867C}">
                  <a14:compatExt spid="_x0000_s7508"/>
                </a:ext>
                <a:ext uri="{FF2B5EF4-FFF2-40B4-BE49-F238E27FC236}">
                  <a16:creationId xmlns:a16="http://schemas.microsoft.com/office/drawing/2014/main" id="{00000000-0008-0000-0200-000054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464</xdr:row>
          <xdr:rowOff>47625</xdr:rowOff>
        </xdr:from>
        <xdr:to>
          <xdr:col>5</xdr:col>
          <xdr:colOff>1095375</xdr:colOff>
          <xdr:row>464</xdr:row>
          <xdr:rowOff>733425</xdr:rowOff>
        </xdr:to>
        <xdr:sp macro="" textlink="">
          <xdr:nvSpPr>
            <xdr:cNvPr id="7509" name="Object 341" hidden="1">
              <a:extLst>
                <a:ext uri="{63B3BB69-23CF-44E3-9099-C40C66FF867C}">
                  <a14:compatExt spid="_x0000_s7509"/>
                </a:ext>
                <a:ext uri="{FF2B5EF4-FFF2-40B4-BE49-F238E27FC236}">
                  <a16:creationId xmlns:a16="http://schemas.microsoft.com/office/drawing/2014/main" id="{00000000-0008-0000-0200-000055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465</xdr:row>
          <xdr:rowOff>47625</xdr:rowOff>
        </xdr:from>
        <xdr:to>
          <xdr:col>5</xdr:col>
          <xdr:colOff>1095375</xdr:colOff>
          <xdr:row>465</xdr:row>
          <xdr:rowOff>733425</xdr:rowOff>
        </xdr:to>
        <xdr:sp macro="" textlink="">
          <xdr:nvSpPr>
            <xdr:cNvPr id="7510" name="Object 342" hidden="1">
              <a:extLst>
                <a:ext uri="{63B3BB69-23CF-44E3-9099-C40C66FF867C}">
                  <a14:compatExt spid="_x0000_s7510"/>
                </a:ext>
                <a:ext uri="{FF2B5EF4-FFF2-40B4-BE49-F238E27FC236}">
                  <a16:creationId xmlns:a16="http://schemas.microsoft.com/office/drawing/2014/main" id="{00000000-0008-0000-0200-000056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466</xdr:row>
          <xdr:rowOff>47625</xdr:rowOff>
        </xdr:from>
        <xdr:to>
          <xdr:col>5</xdr:col>
          <xdr:colOff>1095375</xdr:colOff>
          <xdr:row>466</xdr:row>
          <xdr:rowOff>733425</xdr:rowOff>
        </xdr:to>
        <xdr:sp macro="" textlink="">
          <xdr:nvSpPr>
            <xdr:cNvPr id="7511" name="Object 343" hidden="1">
              <a:extLst>
                <a:ext uri="{63B3BB69-23CF-44E3-9099-C40C66FF867C}">
                  <a14:compatExt spid="_x0000_s7511"/>
                </a:ext>
                <a:ext uri="{FF2B5EF4-FFF2-40B4-BE49-F238E27FC236}">
                  <a16:creationId xmlns:a16="http://schemas.microsoft.com/office/drawing/2014/main" id="{00000000-0008-0000-0200-000057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451</xdr:row>
          <xdr:rowOff>47625</xdr:rowOff>
        </xdr:from>
        <xdr:to>
          <xdr:col>5</xdr:col>
          <xdr:colOff>1095375</xdr:colOff>
          <xdr:row>451</xdr:row>
          <xdr:rowOff>733425</xdr:rowOff>
        </xdr:to>
        <xdr:sp macro="" textlink="">
          <xdr:nvSpPr>
            <xdr:cNvPr id="7512" name="Object 344" hidden="1">
              <a:extLst>
                <a:ext uri="{63B3BB69-23CF-44E3-9099-C40C66FF867C}">
                  <a14:compatExt spid="_x0000_s7512"/>
                </a:ext>
                <a:ext uri="{FF2B5EF4-FFF2-40B4-BE49-F238E27FC236}">
                  <a16:creationId xmlns:a16="http://schemas.microsoft.com/office/drawing/2014/main" id="{00000000-0008-0000-0200-000058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452</xdr:row>
          <xdr:rowOff>47625</xdr:rowOff>
        </xdr:from>
        <xdr:to>
          <xdr:col>5</xdr:col>
          <xdr:colOff>1095375</xdr:colOff>
          <xdr:row>452</xdr:row>
          <xdr:rowOff>733425</xdr:rowOff>
        </xdr:to>
        <xdr:sp macro="" textlink="">
          <xdr:nvSpPr>
            <xdr:cNvPr id="7513" name="Object 345" hidden="1">
              <a:extLst>
                <a:ext uri="{63B3BB69-23CF-44E3-9099-C40C66FF867C}">
                  <a14:compatExt spid="_x0000_s7513"/>
                </a:ext>
                <a:ext uri="{FF2B5EF4-FFF2-40B4-BE49-F238E27FC236}">
                  <a16:creationId xmlns:a16="http://schemas.microsoft.com/office/drawing/2014/main" id="{00000000-0008-0000-0200-000059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453</xdr:row>
          <xdr:rowOff>47625</xdr:rowOff>
        </xdr:from>
        <xdr:to>
          <xdr:col>5</xdr:col>
          <xdr:colOff>1095375</xdr:colOff>
          <xdr:row>453</xdr:row>
          <xdr:rowOff>733425</xdr:rowOff>
        </xdr:to>
        <xdr:sp macro="" textlink="">
          <xdr:nvSpPr>
            <xdr:cNvPr id="7514" name="Object 346" hidden="1">
              <a:extLst>
                <a:ext uri="{63B3BB69-23CF-44E3-9099-C40C66FF867C}">
                  <a14:compatExt spid="_x0000_s7514"/>
                </a:ext>
                <a:ext uri="{FF2B5EF4-FFF2-40B4-BE49-F238E27FC236}">
                  <a16:creationId xmlns:a16="http://schemas.microsoft.com/office/drawing/2014/main" id="{00000000-0008-0000-0200-00005A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454</xdr:row>
          <xdr:rowOff>47625</xdr:rowOff>
        </xdr:from>
        <xdr:to>
          <xdr:col>5</xdr:col>
          <xdr:colOff>1095375</xdr:colOff>
          <xdr:row>454</xdr:row>
          <xdr:rowOff>733425</xdr:rowOff>
        </xdr:to>
        <xdr:sp macro="" textlink="">
          <xdr:nvSpPr>
            <xdr:cNvPr id="7515" name="Object 347" hidden="1">
              <a:extLst>
                <a:ext uri="{63B3BB69-23CF-44E3-9099-C40C66FF867C}">
                  <a14:compatExt spid="_x0000_s7515"/>
                </a:ext>
                <a:ext uri="{FF2B5EF4-FFF2-40B4-BE49-F238E27FC236}">
                  <a16:creationId xmlns:a16="http://schemas.microsoft.com/office/drawing/2014/main" id="{00000000-0008-0000-0200-00005B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357</xdr:row>
          <xdr:rowOff>28575</xdr:rowOff>
        </xdr:from>
        <xdr:to>
          <xdr:col>5</xdr:col>
          <xdr:colOff>1095375</xdr:colOff>
          <xdr:row>357</xdr:row>
          <xdr:rowOff>714375</xdr:rowOff>
        </xdr:to>
        <xdr:sp macro="" textlink="">
          <xdr:nvSpPr>
            <xdr:cNvPr id="7523" name="Object 355" hidden="1">
              <a:extLst>
                <a:ext uri="{63B3BB69-23CF-44E3-9099-C40C66FF867C}">
                  <a14:compatExt spid="_x0000_s7523"/>
                </a:ext>
                <a:ext uri="{FF2B5EF4-FFF2-40B4-BE49-F238E27FC236}">
                  <a16:creationId xmlns:a16="http://schemas.microsoft.com/office/drawing/2014/main" id="{00000000-0008-0000-0200-000063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358</xdr:row>
          <xdr:rowOff>28575</xdr:rowOff>
        </xdr:from>
        <xdr:to>
          <xdr:col>5</xdr:col>
          <xdr:colOff>1095375</xdr:colOff>
          <xdr:row>358</xdr:row>
          <xdr:rowOff>714375</xdr:rowOff>
        </xdr:to>
        <xdr:sp macro="" textlink="">
          <xdr:nvSpPr>
            <xdr:cNvPr id="7524" name="Object 356" hidden="1">
              <a:extLst>
                <a:ext uri="{63B3BB69-23CF-44E3-9099-C40C66FF867C}">
                  <a14:compatExt spid="_x0000_s7524"/>
                </a:ext>
                <a:ext uri="{FF2B5EF4-FFF2-40B4-BE49-F238E27FC236}">
                  <a16:creationId xmlns:a16="http://schemas.microsoft.com/office/drawing/2014/main" id="{00000000-0008-0000-0200-000064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359</xdr:row>
          <xdr:rowOff>28575</xdr:rowOff>
        </xdr:from>
        <xdr:to>
          <xdr:col>5</xdr:col>
          <xdr:colOff>1095375</xdr:colOff>
          <xdr:row>359</xdr:row>
          <xdr:rowOff>714375</xdr:rowOff>
        </xdr:to>
        <xdr:sp macro="" textlink="">
          <xdr:nvSpPr>
            <xdr:cNvPr id="7525" name="Object 357" hidden="1">
              <a:extLst>
                <a:ext uri="{63B3BB69-23CF-44E3-9099-C40C66FF867C}">
                  <a14:compatExt spid="_x0000_s7525"/>
                </a:ext>
                <a:ext uri="{FF2B5EF4-FFF2-40B4-BE49-F238E27FC236}">
                  <a16:creationId xmlns:a16="http://schemas.microsoft.com/office/drawing/2014/main" id="{00000000-0008-0000-0200-000065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361</xdr:row>
          <xdr:rowOff>28575</xdr:rowOff>
        </xdr:from>
        <xdr:to>
          <xdr:col>5</xdr:col>
          <xdr:colOff>1095375</xdr:colOff>
          <xdr:row>361</xdr:row>
          <xdr:rowOff>714375</xdr:rowOff>
        </xdr:to>
        <xdr:sp macro="" textlink="">
          <xdr:nvSpPr>
            <xdr:cNvPr id="7526" name="Object 358" hidden="1">
              <a:extLst>
                <a:ext uri="{63B3BB69-23CF-44E3-9099-C40C66FF867C}">
                  <a14:compatExt spid="_x0000_s7526"/>
                </a:ext>
                <a:ext uri="{FF2B5EF4-FFF2-40B4-BE49-F238E27FC236}">
                  <a16:creationId xmlns:a16="http://schemas.microsoft.com/office/drawing/2014/main" id="{00000000-0008-0000-0200-000066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362</xdr:row>
          <xdr:rowOff>28575</xdr:rowOff>
        </xdr:from>
        <xdr:to>
          <xdr:col>5</xdr:col>
          <xdr:colOff>1095375</xdr:colOff>
          <xdr:row>362</xdr:row>
          <xdr:rowOff>714375</xdr:rowOff>
        </xdr:to>
        <xdr:sp macro="" textlink="">
          <xdr:nvSpPr>
            <xdr:cNvPr id="7527" name="Object 359" hidden="1">
              <a:extLst>
                <a:ext uri="{63B3BB69-23CF-44E3-9099-C40C66FF867C}">
                  <a14:compatExt spid="_x0000_s7527"/>
                </a:ext>
                <a:ext uri="{FF2B5EF4-FFF2-40B4-BE49-F238E27FC236}">
                  <a16:creationId xmlns:a16="http://schemas.microsoft.com/office/drawing/2014/main" id="{00000000-0008-0000-0200-000067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363</xdr:row>
          <xdr:rowOff>28575</xdr:rowOff>
        </xdr:from>
        <xdr:to>
          <xdr:col>5</xdr:col>
          <xdr:colOff>1095375</xdr:colOff>
          <xdr:row>363</xdr:row>
          <xdr:rowOff>714375</xdr:rowOff>
        </xdr:to>
        <xdr:sp macro="" textlink="">
          <xdr:nvSpPr>
            <xdr:cNvPr id="7528" name="Object 360" hidden="1">
              <a:extLst>
                <a:ext uri="{63B3BB69-23CF-44E3-9099-C40C66FF867C}">
                  <a14:compatExt spid="_x0000_s7528"/>
                </a:ext>
                <a:ext uri="{FF2B5EF4-FFF2-40B4-BE49-F238E27FC236}">
                  <a16:creationId xmlns:a16="http://schemas.microsoft.com/office/drawing/2014/main" id="{00000000-0008-0000-0200-000068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365</xdr:row>
          <xdr:rowOff>28575</xdr:rowOff>
        </xdr:from>
        <xdr:to>
          <xdr:col>5</xdr:col>
          <xdr:colOff>1095375</xdr:colOff>
          <xdr:row>365</xdr:row>
          <xdr:rowOff>714375</xdr:rowOff>
        </xdr:to>
        <xdr:sp macro="" textlink="">
          <xdr:nvSpPr>
            <xdr:cNvPr id="7529" name="Object 361" hidden="1">
              <a:extLst>
                <a:ext uri="{63B3BB69-23CF-44E3-9099-C40C66FF867C}">
                  <a14:compatExt spid="_x0000_s7529"/>
                </a:ext>
                <a:ext uri="{FF2B5EF4-FFF2-40B4-BE49-F238E27FC236}">
                  <a16:creationId xmlns:a16="http://schemas.microsoft.com/office/drawing/2014/main" id="{00000000-0008-0000-0200-000069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366</xdr:row>
          <xdr:rowOff>28575</xdr:rowOff>
        </xdr:from>
        <xdr:to>
          <xdr:col>5</xdr:col>
          <xdr:colOff>1095375</xdr:colOff>
          <xdr:row>366</xdr:row>
          <xdr:rowOff>714375</xdr:rowOff>
        </xdr:to>
        <xdr:sp macro="" textlink="">
          <xdr:nvSpPr>
            <xdr:cNvPr id="7530" name="Object 362" hidden="1">
              <a:extLst>
                <a:ext uri="{63B3BB69-23CF-44E3-9099-C40C66FF867C}">
                  <a14:compatExt spid="_x0000_s7530"/>
                </a:ext>
                <a:ext uri="{FF2B5EF4-FFF2-40B4-BE49-F238E27FC236}">
                  <a16:creationId xmlns:a16="http://schemas.microsoft.com/office/drawing/2014/main" id="{00000000-0008-0000-0200-00006A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367</xdr:row>
          <xdr:rowOff>28575</xdr:rowOff>
        </xdr:from>
        <xdr:to>
          <xdr:col>5</xdr:col>
          <xdr:colOff>1095375</xdr:colOff>
          <xdr:row>367</xdr:row>
          <xdr:rowOff>714375</xdr:rowOff>
        </xdr:to>
        <xdr:sp macro="" textlink="">
          <xdr:nvSpPr>
            <xdr:cNvPr id="7531" name="Object 363" hidden="1">
              <a:extLst>
                <a:ext uri="{63B3BB69-23CF-44E3-9099-C40C66FF867C}">
                  <a14:compatExt spid="_x0000_s7531"/>
                </a:ext>
                <a:ext uri="{FF2B5EF4-FFF2-40B4-BE49-F238E27FC236}">
                  <a16:creationId xmlns:a16="http://schemas.microsoft.com/office/drawing/2014/main" id="{00000000-0008-0000-0200-00006B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369</xdr:row>
          <xdr:rowOff>28575</xdr:rowOff>
        </xdr:from>
        <xdr:to>
          <xdr:col>5</xdr:col>
          <xdr:colOff>1095375</xdr:colOff>
          <xdr:row>369</xdr:row>
          <xdr:rowOff>714375</xdr:rowOff>
        </xdr:to>
        <xdr:sp macro="" textlink="">
          <xdr:nvSpPr>
            <xdr:cNvPr id="7532" name="Object 364" hidden="1">
              <a:extLst>
                <a:ext uri="{63B3BB69-23CF-44E3-9099-C40C66FF867C}">
                  <a14:compatExt spid="_x0000_s7532"/>
                </a:ext>
                <a:ext uri="{FF2B5EF4-FFF2-40B4-BE49-F238E27FC236}">
                  <a16:creationId xmlns:a16="http://schemas.microsoft.com/office/drawing/2014/main" id="{00000000-0008-0000-0200-00006C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370</xdr:row>
          <xdr:rowOff>28575</xdr:rowOff>
        </xdr:from>
        <xdr:to>
          <xdr:col>5</xdr:col>
          <xdr:colOff>1095375</xdr:colOff>
          <xdr:row>370</xdr:row>
          <xdr:rowOff>714375</xdr:rowOff>
        </xdr:to>
        <xdr:sp macro="" textlink="">
          <xdr:nvSpPr>
            <xdr:cNvPr id="7533" name="Object 365" hidden="1">
              <a:extLst>
                <a:ext uri="{63B3BB69-23CF-44E3-9099-C40C66FF867C}">
                  <a14:compatExt spid="_x0000_s7533"/>
                </a:ext>
                <a:ext uri="{FF2B5EF4-FFF2-40B4-BE49-F238E27FC236}">
                  <a16:creationId xmlns:a16="http://schemas.microsoft.com/office/drawing/2014/main" id="{00000000-0008-0000-0200-00006D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371</xdr:row>
          <xdr:rowOff>28575</xdr:rowOff>
        </xdr:from>
        <xdr:to>
          <xdr:col>5</xdr:col>
          <xdr:colOff>1095375</xdr:colOff>
          <xdr:row>371</xdr:row>
          <xdr:rowOff>714375</xdr:rowOff>
        </xdr:to>
        <xdr:sp macro="" textlink="">
          <xdr:nvSpPr>
            <xdr:cNvPr id="7534" name="Object 366" hidden="1">
              <a:extLst>
                <a:ext uri="{63B3BB69-23CF-44E3-9099-C40C66FF867C}">
                  <a14:compatExt spid="_x0000_s7534"/>
                </a:ext>
                <a:ext uri="{FF2B5EF4-FFF2-40B4-BE49-F238E27FC236}">
                  <a16:creationId xmlns:a16="http://schemas.microsoft.com/office/drawing/2014/main" id="{00000000-0008-0000-0200-00006E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431</xdr:row>
          <xdr:rowOff>57150</xdr:rowOff>
        </xdr:from>
        <xdr:to>
          <xdr:col>5</xdr:col>
          <xdr:colOff>1085850</xdr:colOff>
          <xdr:row>431</xdr:row>
          <xdr:rowOff>742950</xdr:rowOff>
        </xdr:to>
        <xdr:sp macro="" textlink="">
          <xdr:nvSpPr>
            <xdr:cNvPr id="7559" name="Object 391" hidden="1">
              <a:extLst>
                <a:ext uri="{63B3BB69-23CF-44E3-9099-C40C66FF867C}">
                  <a14:compatExt spid="_x0000_s7559"/>
                </a:ext>
                <a:ext uri="{FF2B5EF4-FFF2-40B4-BE49-F238E27FC236}">
                  <a16:creationId xmlns:a16="http://schemas.microsoft.com/office/drawing/2014/main" id="{00000000-0008-0000-0200-000087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433</xdr:row>
          <xdr:rowOff>47625</xdr:rowOff>
        </xdr:from>
        <xdr:to>
          <xdr:col>5</xdr:col>
          <xdr:colOff>1114425</xdr:colOff>
          <xdr:row>433</xdr:row>
          <xdr:rowOff>733425</xdr:rowOff>
        </xdr:to>
        <xdr:sp macro="" textlink="">
          <xdr:nvSpPr>
            <xdr:cNvPr id="7560" name="Object 392" hidden="1">
              <a:extLst>
                <a:ext uri="{63B3BB69-23CF-44E3-9099-C40C66FF867C}">
                  <a14:compatExt spid="_x0000_s7560"/>
                </a:ext>
                <a:ext uri="{FF2B5EF4-FFF2-40B4-BE49-F238E27FC236}">
                  <a16:creationId xmlns:a16="http://schemas.microsoft.com/office/drawing/2014/main" id="{00000000-0008-0000-0200-000088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432</xdr:row>
          <xdr:rowOff>57150</xdr:rowOff>
        </xdr:from>
        <xdr:to>
          <xdr:col>5</xdr:col>
          <xdr:colOff>1085850</xdr:colOff>
          <xdr:row>432</xdr:row>
          <xdr:rowOff>742950</xdr:rowOff>
        </xdr:to>
        <xdr:sp macro="" textlink="">
          <xdr:nvSpPr>
            <xdr:cNvPr id="7561" name="Object 393" hidden="1">
              <a:extLst>
                <a:ext uri="{63B3BB69-23CF-44E3-9099-C40C66FF867C}">
                  <a14:compatExt spid="_x0000_s7561"/>
                </a:ext>
                <a:ext uri="{FF2B5EF4-FFF2-40B4-BE49-F238E27FC236}">
                  <a16:creationId xmlns:a16="http://schemas.microsoft.com/office/drawing/2014/main" id="{00000000-0008-0000-0200-000089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434</xdr:row>
          <xdr:rowOff>47625</xdr:rowOff>
        </xdr:from>
        <xdr:to>
          <xdr:col>5</xdr:col>
          <xdr:colOff>1123950</xdr:colOff>
          <xdr:row>434</xdr:row>
          <xdr:rowOff>733425</xdr:rowOff>
        </xdr:to>
        <xdr:sp macro="" textlink="">
          <xdr:nvSpPr>
            <xdr:cNvPr id="7562" name="Object 394" hidden="1">
              <a:extLst>
                <a:ext uri="{63B3BB69-23CF-44E3-9099-C40C66FF867C}">
                  <a14:compatExt spid="_x0000_s7562"/>
                </a:ext>
                <a:ext uri="{FF2B5EF4-FFF2-40B4-BE49-F238E27FC236}">
                  <a16:creationId xmlns:a16="http://schemas.microsoft.com/office/drawing/2014/main" id="{00000000-0008-0000-0200-00008A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368</xdr:row>
          <xdr:rowOff>47625</xdr:rowOff>
        </xdr:from>
        <xdr:to>
          <xdr:col>5</xdr:col>
          <xdr:colOff>1133475</xdr:colOff>
          <xdr:row>368</xdr:row>
          <xdr:rowOff>733425</xdr:rowOff>
        </xdr:to>
        <xdr:sp macro="" textlink="">
          <xdr:nvSpPr>
            <xdr:cNvPr id="7612" name="Object 444" hidden="1">
              <a:extLst>
                <a:ext uri="{63B3BB69-23CF-44E3-9099-C40C66FF867C}">
                  <a14:compatExt spid="_x0000_s7612"/>
                </a:ext>
                <a:ext uri="{FF2B5EF4-FFF2-40B4-BE49-F238E27FC236}">
                  <a16:creationId xmlns:a16="http://schemas.microsoft.com/office/drawing/2014/main" id="{00000000-0008-0000-0200-0000BC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5</xdr:col>
      <xdr:colOff>182880</xdr:colOff>
      <xdr:row>462</xdr:row>
      <xdr:rowOff>45720</xdr:rowOff>
    </xdr:from>
    <xdr:to>
      <xdr:col>5</xdr:col>
      <xdr:colOff>1097280</xdr:colOff>
      <xdr:row>462</xdr:row>
      <xdr:rowOff>731520</xdr:rowOff>
    </xdr:to>
    <xdr:pic>
      <xdr:nvPicPr>
        <xdr:cNvPr id="5" name="Picture 566">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7540" y="320840100"/>
          <a:ext cx="914400" cy="6858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mc:AlternateContent xmlns:mc="http://schemas.openxmlformats.org/markup-compatibility/2006">
    <mc:Choice xmlns:a14="http://schemas.microsoft.com/office/drawing/2010/main" Requires="a14">
      <xdr:twoCellAnchor>
        <xdr:from>
          <xdr:col>5</xdr:col>
          <xdr:colOff>200025</xdr:colOff>
          <xdr:row>327</xdr:row>
          <xdr:rowOff>95250</xdr:rowOff>
        </xdr:from>
        <xdr:to>
          <xdr:col>5</xdr:col>
          <xdr:colOff>1114425</xdr:colOff>
          <xdr:row>327</xdr:row>
          <xdr:rowOff>676275</xdr:rowOff>
        </xdr:to>
        <xdr:sp macro="" textlink="">
          <xdr:nvSpPr>
            <xdr:cNvPr id="7613" name="Object 445" hidden="1">
              <a:extLst>
                <a:ext uri="{63B3BB69-23CF-44E3-9099-C40C66FF867C}">
                  <a14:compatExt spid="_x0000_s7613"/>
                </a:ext>
                <a:ext uri="{FF2B5EF4-FFF2-40B4-BE49-F238E27FC236}">
                  <a16:creationId xmlns:a16="http://schemas.microsoft.com/office/drawing/2014/main" id="{00000000-0008-0000-0200-0000BD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328</xdr:row>
          <xdr:rowOff>95250</xdr:rowOff>
        </xdr:from>
        <xdr:to>
          <xdr:col>5</xdr:col>
          <xdr:colOff>1114425</xdr:colOff>
          <xdr:row>328</xdr:row>
          <xdr:rowOff>676275</xdr:rowOff>
        </xdr:to>
        <xdr:sp macro="" textlink="">
          <xdr:nvSpPr>
            <xdr:cNvPr id="7614" name="Object 446" hidden="1">
              <a:extLst>
                <a:ext uri="{63B3BB69-23CF-44E3-9099-C40C66FF867C}">
                  <a14:compatExt spid="_x0000_s7614"/>
                </a:ext>
                <a:ext uri="{FF2B5EF4-FFF2-40B4-BE49-F238E27FC236}">
                  <a16:creationId xmlns:a16="http://schemas.microsoft.com/office/drawing/2014/main" id="{00000000-0008-0000-0200-0000BE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329</xdr:row>
          <xdr:rowOff>95250</xdr:rowOff>
        </xdr:from>
        <xdr:to>
          <xdr:col>5</xdr:col>
          <xdr:colOff>1114425</xdr:colOff>
          <xdr:row>329</xdr:row>
          <xdr:rowOff>676275</xdr:rowOff>
        </xdr:to>
        <xdr:sp macro="" textlink="">
          <xdr:nvSpPr>
            <xdr:cNvPr id="7615" name="Object 447" hidden="1">
              <a:extLst>
                <a:ext uri="{63B3BB69-23CF-44E3-9099-C40C66FF867C}">
                  <a14:compatExt spid="_x0000_s7615"/>
                </a:ext>
                <a:ext uri="{FF2B5EF4-FFF2-40B4-BE49-F238E27FC236}">
                  <a16:creationId xmlns:a16="http://schemas.microsoft.com/office/drawing/2014/main" id="{00000000-0008-0000-0200-0000BF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326</xdr:row>
          <xdr:rowOff>95250</xdr:rowOff>
        </xdr:from>
        <xdr:to>
          <xdr:col>5</xdr:col>
          <xdr:colOff>1114425</xdr:colOff>
          <xdr:row>326</xdr:row>
          <xdr:rowOff>676275</xdr:rowOff>
        </xdr:to>
        <xdr:sp macro="" textlink="">
          <xdr:nvSpPr>
            <xdr:cNvPr id="7616" name="Object 448" hidden="1">
              <a:extLst>
                <a:ext uri="{63B3BB69-23CF-44E3-9099-C40C66FF867C}">
                  <a14:compatExt spid="_x0000_s7616"/>
                </a:ext>
                <a:ext uri="{FF2B5EF4-FFF2-40B4-BE49-F238E27FC236}">
                  <a16:creationId xmlns:a16="http://schemas.microsoft.com/office/drawing/2014/main" id="{00000000-0008-0000-0200-0000C0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476</xdr:row>
          <xdr:rowOff>57150</xdr:rowOff>
        </xdr:from>
        <xdr:to>
          <xdr:col>5</xdr:col>
          <xdr:colOff>1085850</xdr:colOff>
          <xdr:row>476</xdr:row>
          <xdr:rowOff>742950</xdr:rowOff>
        </xdr:to>
        <xdr:sp macro="" textlink="">
          <xdr:nvSpPr>
            <xdr:cNvPr id="7617" name="Object 449" hidden="1">
              <a:extLst>
                <a:ext uri="{63B3BB69-23CF-44E3-9099-C40C66FF867C}">
                  <a14:compatExt spid="_x0000_s7617"/>
                </a:ext>
                <a:ext uri="{FF2B5EF4-FFF2-40B4-BE49-F238E27FC236}">
                  <a16:creationId xmlns:a16="http://schemas.microsoft.com/office/drawing/2014/main" id="{00000000-0008-0000-0200-0000C1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475</xdr:row>
          <xdr:rowOff>57150</xdr:rowOff>
        </xdr:from>
        <xdr:to>
          <xdr:col>5</xdr:col>
          <xdr:colOff>1085850</xdr:colOff>
          <xdr:row>475</xdr:row>
          <xdr:rowOff>742950</xdr:rowOff>
        </xdr:to>
        <xdr:sp macro="" textlink="">
          <xdr:nvSpPr>
            <xdr:cNvPr id="7618" name="Object 450" hidden="1">
              <a:extLst>
                <a:ext uri="{63B3BB69-23CF-44E3-9099-C40C66FF867C}">
                  <a14:compatExt spid="_x0000_s7618"/>
                </a:ext>
                <a:ext uri="{FF2B5EF4-FFF2-40B4-BE49-F238E27FC236}">
                  <a16:creationId xmlns:a16="http://schemas.microsoft.com/office/drawing/2014/main" id="{00000000-0008-0000-0200-0000C2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478</xdr:row>
          <xdr:rowOff>57150</xdr:rowOff>
        </xdr:from>
        <xdr:to>
          <xdr:col>5</xdr:col>
          <xdr:colOff>1085850</xdr:colOff>
          <xdr:row>478</xdr:row>
          <xdr:rowOff>742950</xdr:rowOff>
        </xdr:to>
        <xdr:sp macro="" textlink="">
          <xdr:nvSpPr>
            <xdr:cNvPr id="7619" name="Object 451" hidden="1">
              <a:extLst>
                <a:ext uri="{63B3BB69-23CF-44E3-9099-C40C66FF867C}">
                  <a14:compatExt spid="_x0000_s7619"/>
                </a:ext>
                <a:ext uri="{FF2B5EF4-FFF2-40B4-BE49-F238E27FC236}">
                  <a16:creationId xmlns:a16="http://schemas.microsoft.com/office/drawing/2014/main" id="{00000000-0008-0000-0200-0000C3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479</xdr:row>
          <xdr:rowOff>57150</xdr:rowOff>
        </xdr:from>
        <xdr:to>
          <xdr:col>5</xdr:col>
          <xdr:colOff>1085850</xdr:colOff>
          <xdr:row>479</xdr:row>
          <xdr:rowOff>742950</xdr:rowOff>
        </xdr:to>
        <xdr:sp macro="" textlink="">
          <xdr:nvSpPr>
            <xdr:cNvPr id="7620" name="Object 452" hidden="1">
              <a:extLst>
                <a:ext uri="{63B3BB69-23CF-44E3-9099-C40C66FF867C}">
                  <a14:compatExt spid="_x0000_s7620"/>
                </a:ext>
                <a:ext uri="{FF2B5EF4-FFF2-40B4-BE49-F238E27FC236}">
                  <a16:creationId xmlns:a16="http://schemas.microsoft.com/office/drawing/2014/main" id="{00000000-0008-0000-0200-0000C4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485</xdr:row>
          <xdr:rowOff>57150</xdr:rowOff>
        </xdr:from>
        <xdr:to>
          <xdr:col>5</xdr:col>
          <xdr:colOff>1066800</xdr:colOff>
          <xdr:row>485</xdr:row>
          <xdr:rowOff>742950</xdr:rowOff>
        </xdr:to>
        <xdr:sp macro="" textlink="">
          <xdr:nvSpPr>
            <xdr:cNvPr id="7621" name="Object 453" hidden="1">
              <a:extLst>
                <a:ext uri="{63B3BB69-23CF-44E3-9099-C40C66FF867C}">
                  <a14:compatExt spid="_x0000_s7621"/>
                </a:ext>
                <a:ext uri="{FF2B5EF4-FFF2-40B4-BE49-F238E27FC236}">
                  <a16:creationId xmlns:a16="http://schemas.microsoft.com/office/drawing/2014/main" id="{00000000-0008-0000-0200-0000C5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477</xdr:row>
          <xdr:rowOff>47625</xdr:rowOff>
        </xdr:from>
        <xdr:to>
          <xdr:col>5</xdr:col>
          <xdr:colOff>1085850</xdr:colOff>
          <xdr:row>477</xdr:row>
          <xdr:rowOff>733425</xdr:rowOff>
        </xdr:to>
        <xdr:sp macro="" textlink="">
          <xdr:nvSpPr>
            <xdr:cNvPr id="7622" name="Object 454" hidden="1">
              <a:extLst>
                <a:ext uri="{63B3BB69-23CF-44E3-9099-C40C66FF867C}">
                  <a14:compatExt spid="_x0000_s7622"/>
                </a:ext>
                <a:ext uri="{FF2B5EF4-FFF2-40B4-BE49-F238E27FC236}">
                  <a16:creationId xmlns:a16="http://schemas.microsoft.com/office/drawing/2014/main" id="{00000000-0008-0000-0200-0000C6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480</xdr:row>
          <xdr:rowOff>38100</xdr:rowOff>
        </xdr:from>
        <xdr:to>
          <xdr:col>5</xdr:col>
          <xdr:colOff>1085850</xdr:colOff>
          <xdr:row>480</xdr:row>
          <xdr:rowOff>723900</xdr:rowOff>
        </xdr:to>
        <xdr:sp macro="" textlink="">
          <xdr:nvSpPr>
            <xdr:cNvPr id="7623" name="Object 455" hidden="1">
              <a:extLst>
                <a:ext uri="{63B3BB69-23CF-44E3-9099-C40C66FF867C}">
                  <a14:compatExt spid="_x0000_s7623"/>
                </a:ext>
                <a:ext uri="{FF2B5EF4-FFF2-40B4-BE49-F238E27FC236}">
                  <a16:creationId xmlns:a16="http://schemas.microsoft.com/office/drawing/2014/main" id="{00000000-0008-0000-0200-0000C7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490</xdr:row>
          <xdr:rowOff>47625</xdr:rowOff>
        </xdr:from>
        <xdr:to>
          <xdr:col>5</xdr:col>
          <xdr:colOff>1066800</xdr:colOff>
          <xdr:row>490</xdr:row>
          <xdr:rowOff>733425</xdr:rowOff>
        </xdr:to>
        <xdr:sp macro="" textlink="">
          <xdr:nvSpPr>
            <xdr:cNvPr id="7624" name="Object 456" hidden="1">
              <a:extLst>
                <a:ext uri="{63B3BB69-23CF-44E3-9099-C40C66FF867C}">
                  <a14:compatExt spid="_x0000_s7624"/>
                </a:ext>
                <a:ext uri="{FF2B5EF4-FFF2-40B4-BE49-F238E27FC236}">
                  <a16:creationId xmlns:a16="http://schemas.microsoft.com/office/drawing/2014/main" id="{00000000-0008-0000-0200-0000C8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491</xdr:row>
          <xdr:rowOff>47625</xdr:rowOff>
        </xdr:from>
        <xdr:to>
          <xdr:col>5</xdr:col>
          <xdr:colOff>1066800</xdr:colOff>
          <xdr:row>491</xdr:row>
          <xdr:rowOff>733425</xdr:rowOff>
        </xdr:to>
        <xdr:sp macro="" textlink="">
          <xdr:nvSpPr>
            <xdr:cNvPr id="7625" name="Object 457" hidden="1">
              <a:extLst>
                <a:ext uri="{63B3BB69-23CF-44E3-9099-C40C66FF867C}">
                  <a14:compatExt spid="_x0000_s7625"/>
                </a:ext>
                <a:ext uri="{FF2B5EF4-FFF2-40B4-BE49-F238E27FC236}">
                  <a16:creationId xmlns:a16="http://schemas.microsoft.com/office/drawing/2014/main" id="{00000000-0008-0000-0200-0000C9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489</xdr:row>
          <xdr:rowOff>47625</xdr:rowOff>
        </xdr:from>
        <xdr:to>
          <xdr:col>5</xdr:col>
          <xdr:colOff>1066800</xdr:colOff>
          <xdr:row>489</xdr:row>
          <xdr:rowOff>733425</xdr:rowOff>
        </xdr:to>
        <xdr:sp macro="" textlink="">
          <xdr:nvSpPr>
            <xdr:cNvPr id="7626" name="Object 458" hidden="1">
              <a:extLst>
                <a:ext uri="{63B3BB69-23CF-44E3-9099-C40C66FF867C}">
                  <a14:compatExt spid="_x0000_s7626"/>
                </a:ext>
                <a:ext uri="{FF2B5EF4-FFF2-40B4-BE49-F238E27FC236}">
                  <a16:creationId xmlns:a16="http://schemas.microsoft.com/office/drawing/2014/main" id="{00000000-0008-0000-0200-0000CA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488</xdr:row>
          <xdr:rowOff>47625</xdr:rowOff>
        </xdr:from>
        <xdr:to>
          <xdr:col>5</xdr:col>
          <xdr:colOff>1066800</xdr:colOff>
          <xdr:row>488</xdr:row>
          <xdr:rowOff>733425</xdr:rowOff>
        </xdr:to>
        <xdr:sp macro="" textlink="">
          <xdr:nvSpPr>
            <xdr:cNvPr id="7627" name="Object 459" hidden="1">
              <a:extLst>
                <a:ext uri="{63B3BB69-23CF-44E3-9099-C40C66FF867C}">
                  <a14:compatExt spid="_x0000_s7627"/>
                </a:ext>
                <a:ext uri="{FF2B5EF4-FFF2-40B4-BE49-F238E27FC236}">
                  <a16:creationId xmlns:a16="http://schemas.microsoft.com/office/drawing/2014/main" id="{00000000-0008-0000-0200-0000CB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486</xdr:row>
          <xdr:rowOff>47625</xdr:rowOff>
        </xdr:from>
        <xdr:to>
          <xdr:col>5</xdr:col>
          <xdr:colOff>1085850</xdr:colOff>
          <xdr:row>486</xdr:row>
          <xdr:rowOff>733425</xdr:rowOff>
        </xdr:to>
        <xdr:sp macro="" textlink="">
          <xdr:nvSpPr>
            <xdr:cNvPr id="7628" name="Object 460" hidden="1">
              <a:extLst>
                <a:ext uri="{63B3BB69-23CF-44E3-9099-C40C66FF867C}">
                  <a14:compatExt spid="_x0000_s7628"/>
                </a:ext>
                <a:ext uri="{FF2B5EF4-FFF2-40B4-BE49-F238E27FC236}">
                  <a16:creationId xmlns:a16="http://schemas.microsoft.com/office/drawing/2014/main" id="{00000000-0008-0000-0200-0000CC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487</xdr:row>
          <xdr:rowOff>47625</xdr:rowOff>
        </xdr:from>
        <xdr:to>
          <xdr:col>5</xdr:col>
          <xdr:colOff>1066800</xdr:colOff>
          <xdr:row>487</xdr:row>
          <xdr:rowOff>733425</xdr:rowOff>
        </xdr:to>
        <xdr:sp macro="" textlink="">
          <xdr:nvSpPr>
            <xdr:cNvPr id="7629" name="Object 461" hidden="1">
              <a:extLst>
                <a:ext uri="{63B3BB69-23CF-44E3-9099-C40C66FF867C}">
                  <a14:compatExt spid="_x0000_s7629"/>
                </a:ext>
                <a:ext uri="{FF2B5EF4-FFF2-40B4-BE49-F238E27FC236}">
                  <a16:creationId xmlns:a16="http://schemas.microsoft.com/office/drawing/2014/main" id="{00000000-0008-0000-0200-0000CD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635</xdr:row>
          <xdr:rowOff>47625</xdr:rowOff>
        </xdr:from>
        <xdr:to>
          <xdr:col>5</xdr:col>
          <xdr:colOff>1123950</xdr:colOff>
          <xdr:row>635</xdr:row>
          <xdr:rowOff>733425</xdr:rowOff>
        </xdr:to>
        <xdr:sp macro="" textlink="">
          <xdr:nvSpPr>
            <xdr:cNvPr id="7677" name="Object 509" hidden="1">
              <a:extLst>
                <a:ext uri="{63B3BB69-23CF-44E3-9099-C40C66FF867C}">
                  <a14:compatExt spid="_x0000_s7677"/>
                </a:ext>
                <a:ext uri="{FF2B5EF4-FFF2-40B4-BE49-F238E27FC236}">
                  <a16:creationId xmlns:a16="http://schemas.microsoft.com/office/drawing/2014/main" id="{00000000-0008-0000-0200-0000FD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639</xdr:row>
          <xdr:rowOff>57150</xdr:rowOff>
        </xdr:from>
        <xdr:to>
          <xdr:col>5</xdr:col>
          <xdr:colOff>1114425</xdr:colOff>
          <xdr:row>639</xdr:row>
          <xdr:rowOff>666750</xdr:rowOff>
        </xdr:to>
        <xdr:sp macro="" textlink="">
          <xdr:nvSpPr>
            <xdr:cNvPr id="7678" name="Object 510" hidden="1">
              <a:extLst>
                <a:ext uri="{63B3BB69-23CF-44E3-9099-C40C66FF867C}">
                  <a14:compatExt spid="_x0000_s7678"/>
                </a:ext>
                <a:ext uri="{FF2B5EF4-FFF2-40B4-BE49-F238E27FC236}">
                  <a16:creationId xmlns:a16="http://schemas.microsoft.com/office/drawing/2014/main" id="{00000000-0008-0000-0200-0000FE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640</xdr:row>
          <xdr:rowOff>57150</xdr:rowOff>
        </xdr:from>
        <xdr:to>
          <xdr:col>5</xdr:col>
          <xdr:colOff>1114425</xdr:colOff>
          <xdr:row>640</xdr:row>
          <xdr:rowOff>685800</xdr:rowOff>
        </xdr:to>
        <xdr:sp macro="" textlink="">
          <xdr:nvSpPr>
            <xdr:cNvPr id="7679" name="Object 511" hidden="1">
              <a:extLst>
                <a:ext uri="{63B3BB69-23CF-44E3-9099-C40C66FF867C}">
                  <a14:compatExt spid="_x0000_s7679"/>
                </a:ext>
                <a:ext uri="{FF2B5EF4-FFF2-40B4-BE49-F238E27FC236}">
                  <a16:creationId xmlns:a16="http://schemas.microsoft.com/office/drawing/2014/main" id="{00000000-0008-0000-0200-0000FF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364</xdr:row>
          <xdr:rowOff>47625</xdr:rowOff>
        </xdr:from>
        <xdr:to>
          <xdr:col>5</xdr:col>
          <xdr:colOff>1104900</xdr:colOff>
          <xdr:row>364</xdr:row>
          <xdr:rowOff>733425</xdr:rowOff>
        </xdr:to>
        <xdr:sp macro="" textlink="">
          <xdr:nvSpPr>
            <xdr:cNvPr id="7680" name="Object 512" hidden="1">
              <a:extLst>
                <a:ext uri="{63B3BB69-23CF-44E3-9099-C40C66FF867C}">
                  <a14:compatExt spid="_x0000_s7680"/>
                </a:ext>
                <a:ext uri="{FF2B5EF4-FFF2-40B4-BE49-F238E27FC236}">
                  <a16:creationId xmlns:a16="http://schemas.microsoft.com/office/drawing/2014/main" id="{00000000-0008-0000-0200-00000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474</xdr:row>
          <xdr:rowOff>28575</xdr:rowOff>
        </xdr:from>
        <xdr:to>
          <xdr:col>5</xdr:col>
          <xdr:colOff>1085850</xdr:colOff>
          <xdr:row>474</xdr:row>
          <xdr:rowOff>714375</xdr:rowOff>
        </xdr:to>
        <xdr:sp macro="" textlink="">
          <xdr:nvSpPr>
            <xdr:cNvPr id="7681" name="Object 513" hidden="1">
              <a:extLst>
                <a:ext uri="{63B3BB69-23CF-44E3-9099-C40C66FF867C}">
                  <a14:compatExt spid="_x0000_s7681"/>
                </a:ext>
                <a:ext uri="{FF2B5EF4-FFF2-40B4-BE49-F238E27FC236}">
                  <a16:creationId xmlns:a16="http://schemas.microsoft.com/office/drawing/2014/main" id="{00000000-0008-0000-0200-00000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322</xdr:row>
          <xdr:rowOff>47625</xdr:rowOff>
        </xdr:from>
        <xdr:to>
          <xdr:col>5</xdr:col>
          <xdr:colOff>1104900</xdr:colOff>
          <xdr:row>322</xdr:row>
          <xdr:rowOff>733425</xdr:rowOff>
        </xdr:to>
        <xdr:sp macro="" textlink="">
          <xdr:nvSpPr>
            <xdr:cNvPr id="7682" name="Object 514" hidden="1">
              <a:extLst>
                <a:ext uri="{63B3BB69-23CF-44E3-9099-C40C66FF867C}">
                  <a14:compatExt spid="_x0000_s7682"/>
                </a:ext>
                <a:ext uri="{FF2B5EF4-FFF2-40B4-BE49-F238E27FC236}">
                  <a16:creationId xmlns:a16="http://schemas.microsoft.com/office/drawing/2014/main" id="{00000000-0008-0000-0200-00000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323</xdr:row>
          <xdr:rowOff>47625</xdr:rowOff>
        </xdr:from>
        <xdr:to>
          <xdr:col>5</xdr:col>
          <xdr:colOff>1104900</xdr:colOff>
          <xdr:row>323</xdr:row>
          <xdr:rowOff>733425</xdr:rowOff>
        </xdr:to>
        <xdr:sp macro="" textlink="">
          <xdr:nvSpPr>
            <xdr:cNvPr id="7683" name="Object 515" hidden="1">
              <a:extLst>
                <a:ext uri="{63B3BB69-23CF-44E3-9099-C40C66FF867C}">
                  <a14:compatExt spid="_x0000_s7683"/>
                </a:ext>
                <a:ext uri="{FF2B5EF4-FFF2-40B4-BE49-F238E27FC236}">
                  <a16:creationId xmlns:a16="http://schemas.microsoft.com/office/drawing/2014/main" id="{00000000-0008-0000-0200-00000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324</xdr:row>
          <xdr:rowOff>47625</xdr:rowOff>
        </xdr:from>
        <xdr:to>
          <xdr:col>5</xdr:col>
          <xdr:colOff>1104900</xdr:colOff>
          <xdr:row>324</xdr:row>
          <xdr:rowOff>733425</xdr:rowOff>
        </xdr:to>
        <xdr:sp macro="" textlink="">
          <xdr:nvSpPr>
            <xdr:cNvPr id="7684" name="Object 516" hidden="1">
              <a:extLst>
                <a:ext uri="{63B3BB69-23CF-44E3-9099-C40C66FF867C}">
                  <a14:compatExt spid="_x0000_s7684"/>
                </a:ext>
                <a:ext uri="{FF2B5EF4-FFF2-40B4-BE49-F238E27FC236}">
                  <a16:creationId xmlns:a16="http://schemas.microsoft.com/office/drawing/2014/main" id="{00000000-0008-0000-0200-00000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325</xdr:row>
          <xdr:rowOff>47625</xdr:rowOff>
        </xdr:from>
        <xdr:to>
          <xdr:col>5</xdr:col>
          <xdr:colOff>1104900</xdr:colOff>
          <xdr:row>325</xdr:row>
          <xdr:rowOff>733425</xdr:rowOff>
        </xdr:to>
        <xdr:sp macro="" textlink="">
          <xdr:nvSpPr>
            <xdr:cNvPr id="7685" name="Object 517" hidden="1">
              <a:extLst>
                <a:ext uri="{63B3BB69-23CF-44E3-9099-C40C66FF867C}">
                  <a14:compatExt spid="_x0000_s7685"/>
                </a:ext>
                <a:ext uri="{FF2B5EF4-FFF2-40B4-BE49-F238E27FC236}">
                  <a16:creationId xmlns:a16="http://schemas.microsoft.com/office/drawing/2014/main" id="{00000000-0008-0000-0200-00000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338</xdr:row>
          <xdr:rowOff>47625</xdr:rowOff>
        </xdr:from>
        <xdr:to>
          <xdr:col>5</xdr:col>
          <xdr:colOff>1104900</xdr:colOff>
          <xdr:row>338</xdr:row>
          <xdr:rowOff>733425</xdr:rowOff>
        </xdr:to>
        <xdr:sp macro="" textlink="">
          <xdr:nvSpPr>
            <xdr:cNvPr id="7686" name="Object 518" hidden="1">
              <a:extLst>
                <a:ext uri="{63B3BB69-23CF-44E3-9099-C40C66FF867C}">
                  <a14:compatExt spid="_x0000_s7686"/>
                </a:ext>
                <a:ext uri="{FF2B5EF4-FFF2-40B4-BE49-F238E27FC236}">
                  <a16:creationId xmlns:a16="http://schemas.microsoft.com/office/drawing/2014/main" id="{00000000-0008-0000-0200-00000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339</xdr:row>
          <xdr:rowOff>38100</xdr:rowOff>
        </xdr:from>
        <xdr:to>
          <xdr:col>5</xdr:col>
          <xdr:colOff>1104900</xdr:colOff>
          <xdr:row>339</xdr:row>
          <xdr:rowOff>723900</xdr:rowOff>
        </xdr:to>
        <xdr:sp macro="" textlink="">
          <xdr:nvSpPr>
            <xdr:cNvPr id="7687" name="Object 519" hidden="1">
              <a:extLst>
                <a:ext uri="{63B3BB69-23CF-44E3-9099-C40C66FF867C}">
                  <a14:compatExt spid="_x0000_s7687"/>
                </a:ext>
                <a:ext uri="{FF2B5EF4-FFF2-40B4-BE49-F238E27FC236}">
                  <a16:creationId xmlns:a16="http://schemas.microsoft.com/office/drawing/2014/main" id="{00000000-0008-0000-0200-00000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340</xdr:row>
          <xdr:rowOff>38100</xdr:rowOff>
        </xdr:from>
        <xdr:to>
          <xdr:col>5</xdr:col>
          <xdr:colOff>1104900</xdr:colOff>
          <xdr:row>340</xdr:row>
          <xdr:rowOff>723900</xdr:rowOff>
        </xdr:to>
        <xdr:sp macro="" textlink="">
          <xdr:nvSpPr>
            <xdr:cNvPr id="7688" name="Object 520" hidden="1">
              <a:extLst>
                <a:ext uri="{63B3BB69-23CF-44E3-9099-C40C66FF867C}">
                  <a14:compatExt spid="_x0000_s7688"/>
                </a:ext>
                <a:ext uri="{FF2B5EF4-FFF2-40B4-BE49-F238E27FC236}">
                  <a16:creationId xmlns:a16="http://schemas.microsoft.com/office/drawing/2014/main" id="{00000000-0008-0000-0200-00000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341</xdr:row>
          <xdr:rowOff>38100</xdr:rowOff>
        </xdr:from>
        <xdr:to>
          <xdr:col>5</xdr:col>
          <xdr:colOff>1104900</xdr:colOff>
          <xdr:row>341</xdr:row>
          <xdr:rowOff>723900</xdr:rowOff>
        </xdr:to>
        <xdr:sp macro="" textlink="">
          <xdr:nvSpPr>
            <xdr:cNvPr id="7689" name="Object 521" hidden="1">
              <a:extLst>
                <a:ext uri="{63B3BB69-23CF-44E3-9099-C40C66FF867C}">
                  <a14:compatExt spid="_x0000_s7689"/>
                </a:ext>
                <a:ext uri="{FF2B5EF4-FFF2-40B4-BE49-F238E27FC236}">
                  <a16:creationId xmlns:a16="http://schemas.microsoft.com/office/drawing/2014/main" id="{00000000-0008-0000-0200-00000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330</xdr:row>
          <xdr:rowOff>38100</xdr:rowOff>
        </xdr:from>
        <xdr:to>
          <xdr:col>5</xdr:col>
          <xdr:colOff>1104900</xdr:colOff>
          <xdr:row>330</xdr:row>
          <xdr:rowOff>723900</xdr:rowOff>
        </xdr:to>
        <xdr:sp macro="" textlink="">
          <xdr:nvSpPr>
            <xdr:cNvPr id="7690" name="Object 522" hidden="1">
              <a:extLst>
                <a:ext uri="{63B3BB69-23CF-44E3-9099-C40C66FF867C}">
                  <a14:compatExt spid="_x0000_s7690"/>
                </a:ext>
                <a:ext uri="{FF2B5EF4-FFF2-40B4-BE49-F238E27FC236}">
                  <a16:creationId xmlns:a16="http://schemas.microsoft.com/office/drawing/2014/main" id="{00000000-0008-0000-0200-00000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331</xdr:row>
          <xdr:rowOff>38100</xdr:rowOff>
        </xdr:from>
        <xdr:to>
          <xdr:col>5</xdr:col>
          <xdr:colOff>1104900</xdr:colOff>
          <xdr:row>331</xdr:row>
          <xdr:rowOff>723900</xdr:rowOff>
        </xdr:to>
        <xdr:sp macro="" textlink="">
          <xdr:nvSpPr>
            <xdr:cNvPr id="7691" name="Object 523" hidden="1">
              <a:extLst>
                <a:ext uri="{63B3BB69-23CF-44E3-9099-C40C66FF867C}">
                  <a14:compatExt spid="_x0000_s7691"/>
                </a:ext>
                <a:ext uri="{FF2B5EF4-FFF2-40B4-BE49-F238E27FC236}">
                  <a16:creationId xmlns:a16="http://schemas.microsoft.com/office/drawing/2014/main" id="{00000000-0008-0000-0200-00000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332</xdr:row>
          <xdr:rowOff>38100</xdr:rowOff>
        </xdr:from>
        <xdr:to>
          <xdr:col>5</xdr:col>
          <xdr:colOff>1104900</xdr:colOff>
          <xdr:row>332</xdr:row>
          <xdr:rowOff>723900</xdr:rowOff>
        </xdr:to>
        <xdr:sp macro="" textlink="">
          <xdr:nvSpPr>
            <xdr:cNvPr id="7692" name="Object 524" hidden="1">
              <a:extLst>
                <a:ext uri="{63B3BB69-23CF-44E3-9099-C40C66FF867C}">
                  <a14:compatExt spid="_x0000_s7692"/>
                </a:ext>
                <a:ext uri="{FF2B5EF4-FFF2-40B4-BE49-F238E27FC236}">
                  <a16:creationId xmlns:a16="http://schemas.microsoft.com/office/drawing/2014/main" id="{00000000-0008-0000-0200-00000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333</xdr:row>
          <xdr:rowOff>38100</xdr:rowOff>
        </xdr:from>
        <xdr:to>
          <xdr:col>5</xdr:col>
          <xdr:colOff>1104900</xdr:colOff>
          <xdr:row>333</xdr:row>
          <xdr:rowOff>723900</xdr:rowOff>
        </xdr:to>
        <xdr:sp macro="" textlink="">
          <xdr:nvSpPr>
            <xdr:cNvPr id="7693" name="Object 525" hidden="1">
              <a:extLst>
                <a:ext uri="{63B3BB69-23CF-44E3-9099-C40C66FF867C}">
                  <a14:compatExt spid="_x0000_s7693"/>
                </a:ext>
                <a:ext uri="{FF2B5EF4-FFF2-40B4-BE49-F238E27FC236}">
                  <a16:creationId xmlns:a16="http://schemas.microsoft.com/office/drawing/2014/main" id="{00000000-0008-0000-0200-00000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342</xdr:row>
          <xdr:rowOff>28575</xdr:rowOff>
        </xdr:from>
        <xdr:to>
          <xdr:col>5</xdr:col>
          <xdr:colOff>1104900</xdr:colOff>
          <xdr:row>342</xdr:row>
          <xdr:rowOff>714375</xdr:rowOff>
        </xdr:to>
        <xdr:sp macro="" textlink="">
          <xdr:nvSpPr>
            <xdr:cNvPr id="7695" name="Object 527" hidden="1">
              <a:extLst>
                <a:ext uri="{63B3BB69-23CF-44E3-9099-C40C66FF867C}">
                  <a14:compatExt spid="_x0000_s7695"/>
                </a:ext>
                <a:ext uri="{FF2B5EF4-FFF2-40B4-BE49-F238E27FC236}">
                  <a16:creationId xmlns:a16="http://schemas.microsoft.com/office/drawing/2014/main" id="{00000000-0008-0000-0200-00000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343</xdr:row>
          <xdr:rowOff>28575</xdr:rowOff>
        </xdr:from>
        <xdr:to>
          <xdr:col>5</xdr:col>
          <xdr:colOff>1104900</xdr:colOff>
          <xdr:row>343</xdr:row>
          <xdr:rowOff>714375</xdr:rowOff>
        </xdr:to>
        <xdr:sp macro="" textlink="">
          <xdr:nvSpPr>
            <xdr:cNvPr id="7696" name="Object 528" hidden="1">
              <a:extLst>
                <a:ext uri="{63B3BB69-23CF-44E3-9099-C40C66FF867C}">
                  <a14:compatExt spid="_x0000_s7696"/>
                </a:ext>
                <a:ext uri="{FF2B5EF4-FFF2-40B4-BE49-F238E27FC236}">
                  <a16:creationId xmlns:a16="http://schemas.microsoft.com/office/drawing/2014/main" id="{00000000-0008-0000-0200-00001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344</xdr:row>
          <xdr:rowOff>28575</xdr:rowOff>
        </xdr:from>
        <xdr:to>
          <xdr:col>5</xdr:col>
          <xdr:colOff>1104900</xdr:colOff>
          <xdr:row>344</xdr:row>
          <xdr:rowOff>714375</xdr:rowOff>
        </xdr:to>
        <xdr:sp macro="" textlink="">
          <xdr:nvSpPr>
            <xdr:cNvPr id="7697" name="Object 529" hidden="1">
              <a:extLst>
                <a:ext uri="{63B3BB69-23CF-44E3-9099-C40C66FF867C}">
                  <a14:compatExt spid="_x0000_s7697"/>
                </a:ext>
                <a:ext uri="{FF2B5EF4-FFF2-40B4-BE49-F238E27FC236}">
                  <a16:creationId xmlns:a16="http://schemas.microsoft.com/office/drawing/2014/main" id="{00000000-0008-0000-0200-00001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345</xdr:row>
          <xdr:rowOff>28575</xdr:rowOff>
        </xdr:from>
        <xdr:to>
          <xdr:col>5</xdr:col>
          <xdr:colOff>1104900</xdr:colOff>
          <xdr:row>345</xdr:row>
          <xdr:rowOff>714375</xdr:rowOff>
        </xdr:to>
        <xdr:sp macro="" textlink="">
          <xdr:nvSpPr>
            <xdr:cNvPr id="7698" name="Object 530" hidden="1">
              <a:extLst>
                <a:ext uri="{63B3BB69-23CF-44E3-9099-C40C66FF867C}">
                  <a14:compatExt spid="_x0000_s7698"/>
                </a:ext>
                <a:ext uri="{FF2B5EF4-FFF2-40B4-BE49-F238E27FC236}">
                  <a16:creationId xmlns:a16="http://schemas.microsoft.com/office/drawing/2014/main" id="{00000000-0008-0000-0200-00001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346</xdr:row>
          <xdr:rowOff>38100</xdr:rowOff>
        </xdr:from>
        <xdr:to>
          <xdr:col>5</xdr:col>
          <xdr:colOff>1104900</xdr:colOff>
          <xdr:row>346</xdr:row>
          <xdr:rowOff>723900</xdr:rowOff>
        </xdr:to>
        <xdr:sp macro="" textlink="">
          <xdr:nvSpPr>
            <xdr:cNvPr id="7699" name="Object 531" hidden="1">
              <a:extLst>
                <a:ext uri="{63B3BB69-23CF-44E3-9099-C40C66FF867C}">
                  <a14:compatExt spid="_x0000_s7699"/>
                </a:ext>
                <a:ext uri="{FF2B5EF4-FFF2-40B4-BE49-F238E27FC236}">
                  <a16:creationId xmlns:a16="http://schemas.microsoft.com/office/drawing/2014/main" id="{00000000-0008-0000-0200-00001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347</xdr:row>
          <xdr:rowOff>38100</xdr:rowOff>
        </xdr:from>
        <xdr:to>
          <xdr:col>5</xdr:col>
          <xdr:colOff>1104900</xdr:colOff>
          <xdr:row>347</xdr:row>
          <xdr:rowOff>723900</xdr:rowOff>
        </xdr:to>
        <xdr:sp macro="" textlink="">
          <xdr:nvSpPr>
            <xdr:cNvPr id="7700" name="Object 532" hidden="1">
              <a:extLst>
                <a:ext uri="{63B3BB69-23CF-44E3-9099-C40C66FF867C}">
                  <a14:compatExt spid="_x0000_s7700"/>
                </a:ext>
                <a:ext uri="{FF2B5EF4-FFF2-40B4-BE49-F238E27FC236}">
                  <a16:creationId xmlns:a16="http://schemas.microsoft.com/office/drawing/2014/main" id="{00000000-0008-0000-0200-00001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348</xdr:row>
          <xdr:rowOff>38100</xdr:rowOff>
        </xdr:from>
        <xdr:to>
          <xdr:col>5</xdr:col>
          <xdr:colOff>1104900</xdr:colOff>
          <xdr:row>348</xdr:row>
          <xdr:rowOff>723900</xdr:rowOff>
        </xdr:to>
        <xdr:sp macro="" textlink="">
          <xdr:nvSpPr>
            <xdr:cNvPr id="7701" name="Object 533" hidden="1">
              <a:extLst>
                <a:ext uri="{63B3BB69-23CF-44E3-9099-C40C66FF867C}">
                  <a14:compatExt spid="_x0000_s7701"/>
                </a:ext>
                <a:ext uri="{FF2B5EF4-FFF2-40B4-BE49-F238E27FC236}">
                  <a16:creationId xmlns:a16="http://schemas.microsoft.com/office/drawing/2014/main" id="{00000000-0008-0000-0200-00001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349</xdr:row>
          <xdr:rowOff>38100</xdr:rowOff>
        </xdr:from>
        <xdr:to>
          <xdr:col>5</xdr:col>
          <xdr:colOff>1104900</xdr:colOff>
          <xdr:row>349</xdr:row>
          <xdr:rowOff>723900</xdr:rowOff>
        </xdr:to>
        <xdr:sp macro="" textlink="">
          <xdr:nvSpPr>
            <xdr:cNvPr id="7702" name="Object 534" hidden="1">
              <a:extLst>
                <a:ext uri="{63B3BB69-23CF-44E3-9099-C40C66FF867C}">
                  <a14:compatExt spid="_x0000_s7702"/>
                </a:ext>
                <a:ext uri="{FF2B5EF4-FFF2-40B4-BE49-F238E27FC236}">
                  <a16:creationId xmlns:a16="http://schemas.microsoft.com/office/drawing/2014/main" id="{00000000-0008-0000-0200-00001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334</xdr:row>
          <xdr:rowOff>28575</xdr:rowOff>
        </xdr:from>
        <xdr:to>
          <xdr:col>5</xdr:col>
          <xdr:colOff>1104900</xdr:colOff>
          <xdr:row>334</xdr:row>
          <xdr:rowOff>714375</xdr:rowOff>
        </xdr:to>
        <xdr:sp macro="" textlink="">
          <xdr:nvSpPr>
            <xdr:cNvPr id="7703" name="Object 535" hidden="1">
              <a:extLst>
                <a:ext uri="{63B3BB69-23CF-44E3-9099-C40C66FF867C}">
                  <a14:compatExt spid="_x0000_s7703"/>
                </a:ext>
                <a:ext uri="{FF2B5EF4-FFF2-40B4-BE49-F238E27FC236}">
                  <a16:creationId xmlns:a16="http://schemas.microsoft.com/office/drawing/2014/main" id="{00000000-0008-0000-0200-00001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335</xdr:row>
          <xdr:rowOff>28575</xdr:rowOff>
        </xdr:from>
        <xdr:to>
          <xdr:col>5</xdr:col>
          <xdr:colOff>1104900</xdr:colOff>
          <xdr:row>335</xdr:row>
          <xdr:rowOff>714375</xdr:rowOff>
        </xdr:to>
        <xdr:sp macro="" textlink="">
          <xdr:nvSpPr>
            <xdr:cNvPr id="7704" name="Object 536" hidden="1">
              <a:extLst>
                <a:ext uri="{63B3BB69-23CF-44E3-9099-C40C66FF867C}">
                  <a14:compatExt spid="_x0000_s7704"/>
                </a:ext>
                <a:ext uri="{FF2B5EF4-FFF2-40B4-BE49-F238E27FC236}">
                  <a16:creationId xmlns:a16="http://schemas.microsoft.com/office/drawing/2014/main" id="{00000000-0008-0000-0200-00001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336</xdr:row>
          <xdr:rowOff>28575</xdr:rowOff>
        </xdr:from>
        <xdr:to>
          <xdr:col>5</xdr:col>
          <xdr:colOff>1104900</xdr:colOff>
          <xdr:row>336</xdr:row>
          <xdr:rowOff>714375</xdr:rowOff>
        </xdr:to>
        <xdr:sp macro="" textlink="">
          <xdr:nvSpPr>
            <xdr:cNvPr id="7705" name="Object 537" hidden="1">
              <a:extLst>
                <a:ext uri="{63B3BB69-23CF-44E3-9099-C40C66FF867C}">
                  <a14:compatExt spid="_x0000_s7705"/>
                </a:ext>
                <a:ext uri="{FF2B5EF4-FFF2-40B4-BE49-F238E27FC236}">
                  <a16:creationId xmlns:a16="http://schemas.microsoft.com/office/drawing/2014/main" id="{00000000-0008-0000-0200-00001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337</xdr:row>
          <xdr:rowOff>28575</xdr:rowOff>
        </xdr:from>
        <xdr:to>
          <xdr:col>5</xdr:col>
          <xdr:colOff>1104900</xdr:colOff>
          <xdr:row>337</xdr:row>
          <xdr:rowOff>714375</xdr:rowOff>
        </xdr:to>
        <xdr:sp macro="" textlink="">
          <xdr:nvSpPr>
            <xdr:cNvPr id="7706" name="Object 538" hidden="1">
              <a:extLst>
                <a:ext uri="{63B3BB69-23CF-44E3-9099-C40C66FF867C}">
                  <a14:compatExt spid="_x0000_s7706"/>
                </a:ext>
                <a:ext uri="{FF2B5EF4-FFF2-40B4-BE49-F238E27FC236}">
                  <a16:creationId xmlns:a16="http://schemas.microsoft.com/office/drawing/2014/main" id="{00000000-0008-0000-0200-00001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481</xdr:row>
          <xdr:rowOff>28575</xdr:rowOff>
        </xdr:from>
        <xdr:to>
          <xdr:col>5</xdr:col>
          <xdr:colOff>1095375</xdr:colOff>
          <xdr:row>481</xdr:row>
          <xdr:rowOff>714375</xdr:rowOff>
        </xdr:to>
        <xdr:sp macro="" textlink="">
          <xdr:nvSpPr>
            <xdr:cNvPr id="7718" name="Object 550" hidden="1">
              <a:extLst>
                <a:ext uri="{63B3BB69-23CF-44E3-9099-C40C66FF867C}">
                  <a14:compatExt spid="_x0000_s7718"/>
                </a:ext>
                <a:ext uri="{FF2B5EF4-FFF2-40B4-BE49-F238E27FC236}">
                  <a16:creationId xmlns:a16="http://schemas.microsoft.com/office/drawing/2014/main" id="{00000000-0008-0000-0200-00002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483</xdr:row>
          <xdr:rowOff>47625</xdr:rowOff>
        </xdr:from>
        <xdr:to>
          <xdr:col>5</xdr:col>
          <xdr:colOff>1085850</xdr:colOff>
          <xdr:row>483</xdr:row>
          <xdr:rowOff>733425</xdr:rowOff>
        </xdr:to>
        <xdr:sp macro="" textlink="">
          <xdr:nvSpPr>
            <xdr:cNvPr id="7721" name="Object 553" hidden="1">
              <a:extLst>
                <a:ext uri="{63B3BB69-23CF-44E3-9099-C40C66FF867C}">
                  <a14:compatExt spid="_x0000_s7721"/>
                </a:ext>
                <a:ext uri="{FF2B5EF4-FFF2-40B4-BE49-F238E27FC236}">
                  <a16:creationId xmlns:a16="http://schemas.microsoft.com/office/drawing/2014/main" id="{00000000-0008-0000-0200-00002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484</xdr:row>
          <xdr:rowOff>38100</xdr:rowOff>
        </xdr:from>
        <xdr:to>
          <xdr:col>5</xdr:col>
          <xdr:colOff>1085850</xdr:colOff>
          <xdr:row>484</xdr:row>
          <xdr:rowOff>723900</xdr:rowOff>
        </xdr:to>
        <xdr:sp macro="" textlink="">
          <xdr:nvSpPr>
            <xdr:cNvPr id="7722" name="Object 554" hidden="1">
              <a:extLst>
                <a:ext uri="{63B3BB69-23CF-44E3-9099-C40C66FF867C}">
                  <a14:compatExt spid="_x0000_s7722"/>
                </a:ext>
                <a:ext uri="{FF2B5EF4-FFF2-40B4-BE49-F238E27FC236}">
                  <a16:creationId xmlns:a16="http://schemas.microsoft.com/office/drawing/2014/main" id="{00000000-0008-0000-0200-00002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356</xdr:row>
          <xdr:rowOff>28575</xdr:rowOff>
        </xdr:from>
        <xdr:to>
          <xdr:col>5</xdr:col>
          <xdr:colOff>1123950</xdr:colOff>
          <xdr:row>356</xdr:row>
          <xdr:rowOff>714375</xdr:rowOff>
        </xdr:to>
        <xdr:sp macro="" textlink="">
          <xdr:nvSpPr>
            <xdr:cNvPr id="7724" name="Object 556" hidden="1">
              <a:extLst>
                <a:ext uri="{63B3BB69-23CF-44E3-9099-C40C66FF867C}">
                  <a14:compatExt spid="_x0000_s7724"/>
                </a:ext>
                <a:ext uri="{FF2B5EF4-FFF2-40B4-BE49-F238E27FC236}">
                  <a16:creationId xmlns:a16="http://schemas.microsoft.com/office/drawing/2014/main" id="{00000000-0008-0000-0200-00002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360</xdr:row>
          <xdr:rowOff>47625</xdr:rowOff>
        </xdr:from>
        <xdr:to>
          <xdr:col>5</xdr:col>
          <xdr:colOff>1104900</xdr:colOff>
          <xdr:row>360</xdr:row>
          <xdr:rowOff>733425</xdr:rowOff>
        </xdr:to>
        <xdr:sp macro="" textlink="">
          <xdr:nvSpPr>
            <xdr:cNvPr id="7725" name="Object 557" hidden="1">
              <a:extLst>
                <a:ext uri="{63B3BB69-23CF-44E3-9099-C40C66FF867C}">
                  <a14:compatExt spid="_x0000_s7725"/>
                </a:ext>
                <a:ext uri="{FF2B5EF4-FFF2-40B4-BE49-F238E27FC236}">
                  <a16:creationId xmlns:a16="http://schemas.microsoft.com/office/drawing/2014/main" id="{00000000-0008-0000-0200-00002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383</xdr:row>
          <xdr:rowOff>57150</xdr:rowOff>
        </xdr:from>
        <xdr:to>
          <xdr:col>5</xdr:col>
          <xdr:colOff>1066800</xdr:colOff>
          <xdr:row>383</xdr:row>
          <xdr:rowOff>676275</xdr:rowOff>
        </xdr:to>
        <xdr:sp macro="" textlink="">
          <xdr:nvSpPr>
            <xdr:cNvPr id="7726" name="Object 558" hidden="1">
              <a:extLst>
                <a:ext uri="{63B3BB69-23CF-44E3-9099-C40C66FF867C}">
                  <a14:compatExt spid="_x0000_s7726"/>
                </a:ext>
                <a:ext uri="{FF2B5EF4-FFF2-40B4-BE49-F238E27FC236}">
                  <a16:creationId xmlns:a16="http://schemas.microsoft.com/office/drawing/2014/main" id="{00000000-0008-0000-0200-00002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482</xdr:row>
          <xdr:rowOff>57150</xdr:rowOff>
        </xdr:from>
        <xdr:to>
          <xdr:col>5</xdr:col>
          <xdr:colOff>1085850</xdr:colOff>
          <xdr:row>482</xdr:row>
          <xdr:rowOff>742950</xdr:rowOff>
        </xdr:to>
        <xdr:sp macro="" textlink="">
          <xdr:nvSpPr>
            <xdr:cNvPr id="7727" name="Object 559" hidden="1">
              <a:extLst>
                <a:ext uri="{63B3BB69-23CF-44E3-9099-C40C66FF867C}">
                  <a14:compatExt spid="_x0000_s7727"/>
                </a:ext>
                <a:ext uri="{FF2B5EF4-FFF2-40B4-BE49-F238E27FC236}">
                  <a16:creationId xmlns:a16="http://schemas.microsoft.com/office/drawing/2014/main" id="{00000000-0008-0000-0200-00002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377</xdr:row>
          <xdr:rowOff>47625</xdr:rowOff>
        </xdr:from>
        <xdr:to>
          <xdr:col>5</xdr:col>
          <xdr:colOff>1104900</xdr:colOff>
          <xdr:row>377</xdr:row>
          <xdr:rowOff>628650</xdr:rowOff>
        </xdr:to>
        <xdr:sp macro="" textlink="">
          <xdr:nvSpPr>
            <xdr:cNvPr id="7728" name="Object 560" hidden="1">
              <a:extLst>
                <a:ext uri="{63B3BB69-23CF-44E3-9099-C40C66FF867C}">
                  <a14:compatExt spid="_x0000_s7728"/>
                </a:ext>
                <a:ext uri="{FF2B5EF4-FFF2-40B4-BE49-F238E27FC236}">
                  <a16:creationId xmlns:a16="http://schemas.microsoft.com/office/drawing/2014/main" id="{00000000-0008-0000-0200-00003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378</xdr:row>
          <xdr:rowOff>47625</xdr:rowOff>
        </xdr:from>
        <xdr:to>
          <xdr:col>5</xdr:col>
          <xdr:colOff>1104900</xdr:colOff>
          <xdr:row>378</xdr:row>
          <xdr:rowOff>628650</xdr:rowOff>
        </xdr:to>
        <xdr:sp macro="" textlink="">
          <xdr:nvSpPr>
            <xdr:cNvPr id="7729" name="Object 561" hidden="1">
              <a:extLst>
                <a:ext uri="{63B3BB69-23CF-44E3-9099-C40C66FF867C}">
                  <a14:compatExt spid="_x0000_s7729"/>
                </a:ext>
                <a:ext uri="{FF2B5EF4-FFF2-40B4-BE49-F238E27FC236}">
                  <a16:creationId xmlns:a16="http://schemas.microsoft.com/office/drawing/2014/main" id="{00000000-0008-0000-0200-00003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379</xdr:row>
          <xdr:rowOff>47625</xdr:rowOff>
        </xdr:from>
        <xdr:to>
          <xdr:col>5</xdr:col>
          <xdr:colOff>1104900</xdr:colOff>
          <xdr:row>379</xdr:row>
          <xdr:rowOff>628650</xdr:rowOff>
        </xdr:to>
        <xdr:sp macro="" textlink="">
          <xdr:nvSpPr>
            <xdr:cNvPr id="7730" name="Object 562" hidden="1">
              <a:extLst>
                <a:ext uri="{63B3BB69-23CF-44E3-9099-C40C66FF867C}">
                  <a14:compatExt spid="_x0000_s7730"/>
                </a:ext>
                <a:ext uri="{FF2B5EF4-FFF2-40B4-BE49-F238E27FC236}">
                  <a16:creationId xmlns:a16="http://schemas.microsoft.com/office/drawing/2014/main" id="{00000000-0008-0000-0200-00003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380</xdr:row>
          <xdr:rowOff>47625</xdr:rowOff>
        </xdr:from>
        <xdr:to>
          <xdr:col>5</xdr:col>
          <xdr:colOff>1104900</xdr:colOff>
          <xdr:row>380</xdr:row>
          <xdr:rowOff>628650</xdr:rowOff>
        </xdr:to>
        <xdr:sp macro="" textlink="">
          <xdr:nvSpPr>
            <xdr:cNvPr id="7731" name="Object 563" hidden="1">
              <a:extLst>
                <a:ext uri="{63B3BB69-23CF-44E3-9099-C40C66FF867C}">
                  <a14:compatExt spid="_x0000_s7731"/>
                </a:ext>
                <a:ext uri="{FF2B5EF4-FFF2-40B4-BE49-F238E27FC236}">
                  <a16:creationId xmlns:a16="http://schemas.microsoft.com/office/drawing/2014/main" id="{00000000-0008-0000-0200-00003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10</xdr:row>
          <xdr:rowOff>114300</xdr:rowOff>
        </xdr:from>
        <xdr:to>
          <xdr:col>5</xdr:col>
          <xdr:colOff>1095375</xdr:colOff>
          <xdr:row>10</xdr:row>
          <xdr:rowOff>704850</xdr:rowOff>
        </xdr:to>
        <xdr:sp macro="" textlink="">
          <xdr:nvSpPr>
            <xdr:cNvPr id="7732" name="Object 564" hidden="1">
              <a:extLst>
                <a:ext uri="{63B3BB69-23CF-44E3-9099-C40C66FF867C}">
                  <a14:compatExt spid="_x0000_s7732"/>
                </a:ext>
                <a:ext uri="{FF2B5EF4-FFF2-40B4-BE49-F238E27FC236}">
                  <a16:creationId xmlns:a16="http://schemas.microsoft.com/office/drawing/2014/main" id="{00000000-0008-0000-0200-00003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xdr:row>
          <xdr:rowOff>57150</xdr:rowOff>
        </xdr:from>
        <xdr:to>
          <xdr:col>5</xdr:col>
          <xdr:colOff>1104900</xdr:colOff>
          <xdr:row>16</xdr:row>
          <xdr:rowOff>714375</xdr:rowOff>
        </xdr:to>
        <xdr:sp macro="" textlink="">
          <xdr:nvSpPr>
            <xdr:cNvPr id="7735" name="Object 567" hidden="1">
              <a:extLst>
                <a:ext uri="{63B3BB69-23CF-44E3-9099-C40C66FF867C}">
                  <a14:compatExt spid="_x0000_s7735"/>
                </a:ext>
                <a:ext uri="{FF2B5EF4-FFF2-40B4-BE49-F238E27FC236}">
                  <a16:creationId xmlns:a16="http://schemas.microsoft.com/office/drawing/2014/main" id="{00000000-0008-0000-0200-00003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17</xdr:row>
          <xdr:rowOff>95250</xdr:rowOff>
        </xdr:from>
        <xdr:to>
          <xdr:col>5</xdr:col>
          <xdr:colOff>1076325</xdr:colOff>
          <xdr:row>17</xdr:row>
          <xdr:rowOff>685800</xdr:rowOff>
        </xdr:to>
        <xdr:sp macro="" textlink="">
          <xdr:nvSpPr>
            <xdr:cNvPr id="7736" name="Object 568" hidden="1">
              <a:extLst>
                <a:ext uri="{63B3BB69-23CF-44E3-9099-C40C66FF867C}">
                  <a14:compatExt spid="_x0000_s7736"/>
                </a:ext>
                <a:ext uri="{FF2B5EF4-FFF2-40B4-BE49-F238E27FC236}">
                  <a16:creationId xmlns:a16="http://schemas.microsoft.com/office/drawing/2014/main" id="{00000000-0008-0000-0200-00003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18</xdr:row>
          <xdr:rowOff>28575</xdr:rowOff>
        </xdr:from>
        <xdr:to>
          <xdr:col>5</xdr:col>
          <xdr:colOff>1085850</xdr:colOff>
          <xdr:row>18</xdr:row>
          <xdr:rowOff>714375</xdr:rowOff>
        </xdr:to>
        <xdr:sp macro="" textlink="">
          <xdr:nvSpPr>
            <xdr:cNvPr id="7737" name="Object 569" hidden="1">
              <a:extLst>
                <a:ext uri="{63B3BB69-23CF-44E3-9099-C40C66FF867C}">
                  <a14:compatExt spid="_x0000_s7737"/>
                </a:ext>
                <a:ext uri="{FF2B5EF4-FFF2-40B4-BE49-F238E27FC236}">
                  <a16:creationId xmlns:a16="http://schemas.microsoft.com/office/drawing/2014/main" id="{00000000-0008-0000-0200-00003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19</xdr:row>
          <xdr:rowOff>38100</xdr:rowOff>
        </xdr:from>
        <xdr:to>
          <xdr:col>5</xdr:col>
          <xdr:colOff>1095375</xdr:colOff>
          <xdr:row>19</xdr:row>
          <xdr:rowOff>723900</xdr:rowOff>
        </xdr:to>
        <xdr:sp macro="" textlink="">
          <xdr:nvSpPr>
            <xdr:cNvPr id="7738" name="Object 570" hidden="1">
              <a:extLst>
                <a:ext uri="{63B3BB69-23CF-44E3-9099-C40C66FF867C}">
                  <a14:compatExt spid="_x0000_s7738"/>
                </a:ext>
                <a:ext uri="{FF2B5EF4-FFF2-40B4-BE49-F238E27FC236}">
                  <a16:creationId xmlns:a16="http://schemas.microsoft.com/office/drawing/2014/main" id="{00000000-0008-0000-0200-00003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oneCellAnchor>
    <xdr:from>
      <xdr:col>5</xdr:col>
      <xdr:colOff>657225</xdr:colOff>
      <xdr:row>20</xdr:row>
      <xdr:rowOff>366950</xdr:rowOff>
    </xdr:from>
    <xdr:ext cx="184731" cy="225269"/>
    <xdr:sp macro="" textlink="">
      <xdr:nvSpPr>
        <xdr:cNvPr id="6" name="TextBox 5">
          <a:extLst>
            <a:ext uri="{FF2B5EF4-FFF2-40B4-BE49-F238E27FC236}">
              <a16:creationId xmlns:a16="http://schemas.microsoft.com/office/drawing/2014/main" id="{00000000-0008-0000-0200-000006000000}"/>
            </a:ext>
          </a:extLst>
        </xdr:cNvPr>
        <xdr:cNvSpPr txBox="1"/>
      </xdr:nvSpPr>
      <xdr:spPr>
        <a:xfrm>
          <a:off x="6928485" y="411869810"/>
          <a:ext cx="184731" cy="2252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endParaRPr lang="en-US" sz="1100"/>
        </a:p>
      </xdr:txBody>
    </xdr:sp>
    <xdr:clientData/>
  </xdr:oneCellAnchor>
  <mc:AlternateContent xmlns:mc="http://schemas.openxmlformats.org/markup-compatibility/2006">
    <mc:Choice xmlns:a14="http://schemas.microsoft.com/office/drawing/2010/main" Requires="a14">
      <xdr:twoCellAnchor>
        <xdr:from>
          <xdr:col>5</xdr:col>
          <xdr:colOff>190500</xdr:colOff>
          <xdr:row>20</xdr:row>
          <xdr:rowOff>57150</xdr:rowOff>
        </xdr:from>
        <xdr:to>
          <xdr:col>5</xdr:col>
          <xdr:colOff>1104900</xdr:colOff>
          <xdr:row>20</xdr:row>
          <xdr:rowOff>714375</xdr:rowOff>
        </xdr:to>
        <xdr:sp macro="" textlink="">
          <xdr:nvSpPr>
            <xdr:cNvPr id="7739" name="Object 571" hidden="1">
              <a:extLst>
                <a:ext uri="{63B3BB69-23CF-44E3-9099-C40C66FF867C}">
                  <a14:compatExt spid="_x0000_s7739"/>
                </a:ext>
                <a:ext uri="{FF2B5EF4-FFF2-40B4-BE49-F238E27FC236}">
                  <a16:creationId xmlns:a16="http://schemas.microsoft.com/office/drawing/2014/main" id="{00000000-0008-0000-0200-00003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oneCellAnchor>
    <xdr:from>
      <xdr:col>5</xdr:col>
      <xdr:colOff>762000</xdr:colOff>
      <xdr:row>21</xdr:row>
      <xdr:rowOff>528875</xdr:rowOff>
    </xdr:from>
    <xdr:ext cx="184731" cy="225269"/>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7033260" y="413570975"/>
          <a:ext cx="184731" cy="2252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endParaRPr lang="en-US" sz="1100"/>
        </a:p>
      </xdr:txBody>
    </xdr:sp>
    <xdr:clientData/>
  </xdr:oneCellAnchor>
  <mc:AlternateContent xmlns:mc="http://schemas.openxmlformats.org/markup-compatibility/2006">
    <mc:Choice xmlns:a14="http://schemas.microsoft.com/office/drawing/2010/main" Requires="a14">
      <xdr:twoCellAnchor>
        <xdr:from>
          <xdr:col>5</xdr:col>
          <xdr:colOff>180975</xdr:colOff>
          <xdr:row>21</xdr:row>
          <xdr:rowOff>57150</xdr:rowOff>
        </xdr:from>
        <xdr:to>
          <xdr:col>5</xdr:col>
          <xdr:colOff>1095375</xdr:colOff>
          <xdr:row>21</xdr:row>
          <xdr:rowOff>714375</xdr:rowOff>
        </xdr:to>
        <xdr:sp macro="" textlink="">
          <xdr:nvSpPr>
            <xdr:cNvPr id="7740" name="Object 572" hidden="1">
              <a:extLst>
                <a:ext uri="{63B3BB69-23CF-44E3-9099-C40C66FF867C}">
                  <a14:compatExt spid="_x0000_s7740"/>
                </a:ext>
                <a:ext uri="{FF2B5EF4-FFF2-40B4-BE49-F238E27FC236}">
                  <a16:creationId xmlns:a16="http://schemas.microsoft.com/office/drawing/2014/main" id="{00000000-0008-0000-0200-00003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22</xdr:row>
          <xdr:rowOff>57150</xdr:rowOff>
        </xdr:from>
        <xdr:to>
          <xdr:col>5</xdr:col>
          <xdr:colOff>1104900</xdr:colOff>
          <xdr:row>22</xdr:row>
          <xdr:rowOff>714375</xdr:rowOff>
        </xdr:to>
        <xdr:sp macro="" textlink="">
          <xdr:nvSpPr>
            <xdr:cNvPr id="7741" name="Object 573" hidden="1">
              <a:extLst>
                <a:ext uri="{63B3BB69-23CF-44E3-9099-C40C66FF867C}">
                  <a14:compatExt spid="_x0000_s7741"/>
                </a:ext>
                <a:ext uri="{FF2B5EF4-FFF2-40B4-BE49-F238E27FC236}">
                  <a16:creationId xmlns:a16="http://schemas.microsoft.com/office/drawing/2014/main" id="{00000000-0008-0000-0200-00003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xdr:row>
          <xdr:rowOff>47625</xdr:rowOff>
        </xdr:from>
        <xdr:to>
          <xdr:col>5</xdr:col>
          <xdr:colOff>1104900</xdr:colOff>
          <xdr:row>23</xdr:row>
          <xdr:rowOff>628650</xdr:rowOff>
        </xdr:to>
        <xdr:sp macro="" textlink="">
          <xdr:nvSpPr>
            <xdr:cNvPr id="7742" name="Object 574" hidden="1">
              <a:extLst>
                <a:ext uri="{63B3BB69-23CF-44E3-9099-C40C66FF867C}">
                  <a14:compatExt spid="_x0000_s7742"/>
                </a:ext>
                <a:ext uri="{FF2B5EF4-FFF2-40B4-BE49-F238E27FC236}">
                  <a16:creationId xmlns:a16="http://schemas.microsoft.com/office/drawing/2014/main" id="{00000000-0008-0000-0200-00003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24</xdr:row>
          <xdr:rowOff>57150</xdr:rowOff>
        </xdr:from>
        <xdr:to>
          <xdr:col>5</xdr:col>
          <xdr:colOff>1095375</xdr:colOff>
          <xdr:row>24</xdr:row>
          <xdr:rowOff>742950</xdr:rowOff>
        </xdr:to>
        <xdr:sp macro="" textlink="">
          <xdr:nvSpPr>
            <xdr:cNvPr id="7743" name="Object 575" hidden="1">
              <a:extLst>
                <a:ext uri="{63B3BB69-23CF-44E3-9099-C40C66FF867C}">
                  <a14:compatExt spid="_x0000_s7743"/>
                </a:ext>
                <a:ext uri="{FF2B5EF4-FFF2-40B4-BE49-F238E27FC236}">
                  <a16:creationId xmlns:a16="http://schemas.microsoft.com/office/drawing/2014/main" id="{00000000-0008-0000-0200-00003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25</xdr:row>
          <xdr:rowOff>47625</xdr:rowOff>
        </xdr:from>
        <xdr:to>
          <xdr:col>5</xdr:col>
          <xdr:colOff>1104900</xdr:colOff>
          <xdr:row>25</xdr:row>
          <xdr:rowOff>628650</xdr:rowOff>
        </xdr:to>
        <xdr:sp macro="" textlink="">
          <xdr:nvSpPr>
            <xdr:cNvPr id="7744" name="Object 576" hidden="1">
              <a:extLst>
                <a:ext uri="{63B3BB69-23CF-44E3-9099-C40C66FF867C}">
                  <a14:compatExt spid="_x0000_s7744"/>
                </a:ext>
                <a:ext uri="{FF2B5EF4-FFF2-40B4-BE49-F238E27FC236}">
                  <a16:creationId xmlns:a16="http://schemas.microsoft.com/office/drawing/2014/main" id="{00000000-0008-0000-0200-00004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26</xdr:row>
          <xdr:rowOff>28575</xdr:rowOff>
        </xdr:from>
        <xdr:to>
          <xdr:col>5</xdr:col>
          <xdr:colOff>1104900</xdr:colOff>
          <xdr:row>26</xdr:row>
          <xdr:rowOff>723900</xdr:rowOff>
        </xdr:to>
        <xdr:sp macro="" textlink="">
          <xdr:nvSpPr>
            <xdr:cNvPr id="7745" name="Object 577" hidden="1">
              <a:extLst>
                <a:ext uri="{63B3BB69-23CF-44E3-9099-C40C66FF867C}">
                  <a14:compatExt spid="_x0000_s7745"/>
                </a:ext>
                <a:ext uri="{FF2B5EF4-FFF2-40B4-BE49-F238E27FC236}">
                  <a16:creationId xmlns:a16="http://schemas.microsoft.com/office/drawing/2014/main" id="{00000000-0008-0000-0200-00004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27</xdr:row>
          <xdr:rowOff>57150</xdr:rowOff>
        </xdr:from>
        <xdr:to>
          <xdr:col>5</xdr:col>
          <xdr:colOff>1104900</xdr:colOff>
          <xdr:row>27</xdr:row>
          <xdr:rowOff>714375</xdr:rowOff>
        </xdr:to>
        <xdr:sp macro="" textlink="">
          <xdr:nvSpPr>
            <xdr:cNvPr id="7746" name="Object 578" hidden="1">
              <a:extLst>
                <a:ext uri="{63B3BB69-23CF-44E3-9099-C40C66FF867C}">
                  <a14:compatExt spid="_x0000_s7746"/>
                </a:ext>
                <a:ext uri="{FF2B5EF4-FFF2-40B4-BE49-F238E27FC236}">
                  <a16:creationId xmlns:a16="http://schemas.microsoft.com/office/drawing/2014/main" id="{00000000-0008-0000-0200-00004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28</xdr:row>
          <xdr:rowOff>76200</xdr:rowOff>
        </xdr:from>
        <xdr:to>
          <xdr:col>5</xdr:col>
          <xdr:colOff>1114425</xdr:colOff>
          <xdr:row>28</xdr:row>
          <xdr:rowOff>762000</xdr:rowOff>
        </xdr:to>
        <xdr:sp macro="" textlink="">
          <xdr:nvSpPr>
            <xdr:cNvPr id="7747" name="Object 579" hidden="1">
              <a:extLst>
                <a:ext uri="{63B3BB69-23CF-44E3-9099-C40C66FF867C}">
                  <a14:compatExt spid="_x0000_s7747"/>
                </a:ext>
                <a:ext uri="{FF2B5EF4-FFF2-40B4-BE49-F238E27FC236}">
                  <a16:creationId xmlns:a16="http://schemas.microsoft.com/office/drawing/2014/main" id="{00000000-0008-0000-0200-00004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29</xdr:row>
          <xdr:rowOff>95250</xdr:rowOff>
        </xdr:from>
        <xdr:to>
          <xdr:col>5</xdr:col>
          <xdr:colOff>1104900</xdr:colOff>
          <xdr:row>29</xdr:row>
          <xdr:rowOff>676275</xdr:rowOff>
        </xdr:to>
        <xdr:sp macro="" textlink="">
          <xdr:nvSpPr>
            <xdr:cNvPr id="7748" name="Object 580" hidden="1">
              <a:extLst>
                <a:ext uri="{63B3BB69-23CF-44E3-9099-C40C66FF867C}">
                  <a14:compatExt spid="_x0000_s7748"/>
                </a:ext>
                <a:ext uri="{FF2B5EF4-FFF2-40B4-BE49-F238E27FC236}">
                  <a16:creationId xmlns:a16="http://schemas.microsoft.com/office/drawing/2014/main" id="{00000000-0008-0000-0200-00004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30</xdr:row>
          <xdr:rowOff>47625</xdr:rowOff>
        </xdr:from>
        <xdr:to>
          <xdr:col>5</xdr:col>
          <xdr:colOff>1104900</xdr:colOff>
          <xdr:row>30</xdr:row>
          <xdr:rowOff>733425</xdr:rowOff>
        </xdr:to>
        <xdr:sp macro="" textlink="">
          <xdr:nvSpPr>
            <xdr:cNvPr id="7749" name="Object 581" hidden="1">
              <a:extLst>
                <a:ext uri="{63B3BB69-23CF-44E3-9099-C40C66FF867C}">
                  <a14:compatExt spid="_x0000_s7749"/>
                </a:ext>
                <a:ext uri="{FF2B5EF4-FFF2-40B4-BE49-F238E27FC236}">
                  <a16:creationId xmlns:a16="http://schemas.microsoft.com/office/drawing/2014/main" id="{00000000-0008-0000-0200-00004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31</xdr:row>
          <xdr:rowOff>95250</xdr:rowOff>
        </xdr:from>
        <xdr:to>
          <xdr:col>5</xdr:col>
          <xdr:colOff>1104900</xdr:colOff>
          <xdr:row>31</xdr:row>
          <xdr:rowOff>676275</xdr:rowOff>
        </xdr:to>
        <xdr:sp macro="" textlink="">
          <xdr:nvSpPr>
            <xdr:cNvPr id="7750" name="Object 582" hidden="1">
              <a:extLst>
                <a:ext uri="{63B3BB69-23CF-44E3-9099-C40C66FF867C}">
                  <a14:compatExt spid="_x0000_s7750"/>
                </a:ext>
                <a:ext uri="{FF2B5EF4-FFF2-40B4-BE49-F238E27FC236}">
                  <a16:creationId xmlns:a16="http://schemas.microsoft.com/office/drawing/2014/main" id="{00000000-0008-0000-0200-00004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32</xdr:row>
          <xdr:rowOff>95250</xdr:rowOff>
        </xdr:from>
        <xdr:to>
          <xdr:col>5</xdr:col>
          <xdr:colOff>1104900</xdr:colOff>
          <xdr:row>32</xdr:row>
          <xdr:rowOff>676275</xdr:rowOff>
        </xdr:to>
        <xdr:sp macro="" textlink="">
          <xdr:nvSpPr>
            <xdr:cNvPr id="7751" name="Object 583" hidden="1">
              <a:extLst>
                <a:ext uri="{63B3BB69-23CF-44E3-9099-C40C66FF867C}">
                  <a14:compatExt spid="_x0000_s7751"/>
                </a:ext>
                <a:ext uri="{FF2B5EF4-FFF2-40B4-BE49-F238E27FC236}">
                  <a16:creationId xmlns:a16="http://schemas.microsoft.com/office/drawing/2014/main" id="{00000000-0008-0000-0200-00004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33</xdr:row>
          <xdr:rowOff>38100</xdr:rowOff>
        </xdr:from>
        <xdr:to>
          <xdr:col>5</xdr:col>
          <xdr:colOff>1085850</xdr:colOff>
          <xdr:row>33</xdr:row>
          <xdr:rowOff>723900</xdr:rowOff>
        </xdr:to>
        <xdr:sp macro="" textlink="">
          <xdr:nvSpPr>
            <xdr:cNvPr id="7752" name="Object 584" hidden="1">
              <a:extLst>
                <a:ext uri="{63B3BB69-23CF-44E3-9099-C40C66FF867C}">
                  <a14:compatExt spid="_x0000_s7752"/>
                </a:ext>
                <a:ext uri="{FF2B5EF4-FFF2-40B4-BE49-F238E27FC236}">
                  <a16:creationId xmlns:a16="http://schemas.microsoft.com/office/drawing/2014/main" id="{00000000-0008-0000-0200-00004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xdr:row>
          <xdr:rowOff>47625</xdr:rowOff>
        </xdr:from>
        <xdr:to>
          <xdr:col>5</xdr:col>
          <xdr:colOff>1104900</xdr:colOff>
          <xdr:row>34</xdr:row>
          <xdr:rowOff>628650</xdr:rowOff>
        </xdr:to>
        <xdr:sp macro="" textlink="">
          <xdr:nvSpPr>
            <xdr:cNvPr id="7753" name="Object 585" hidden="1">
              <a:extLst>
                <a:ext uri="{63B3BB69-23CF-44E3-9099-C40C66FF867C}">
                  <a14:compatExt spid="_x0000_s7753"/>
                </a:ext>
                <a:ext uri="{FF2B5EF4-FFF2-40B4-BE49-F238E27FC236}">
                  <a16:creationId xmlns:a16="http://schemas.microsoft.com/office/drawing/2014/main" id="{00000000-0008-0000-0200-00004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35</xdr:row>
          <xdr:rowOff>28575</xdr:rowOff>
        </xdr:from>
        <xdr:to>
          <xdr:col>5</xdr:col>
          <xdr:colOff>1104900</xdr:colOff>
          <xdr:row>35</xdr:row>
          <xdr:rowOff>714375</xdr:rowOff>
        </xdr:to>
        <xdr:sp macro="" textlink="">
          <xdr:nvSpPr>
            <xdr:cNvPr id="7754" name="Object 586" hidden="1">
              <a:extLst>
                <a:ext uri="{63B3BB69-23CF-44E3-9099-C40C66FF867C}">
                  <a14:compatExt spid="_x0000_s7754"/>
                </a:ext>
                <a:ext uri="{FF2B5EF4-FFF2-40B4-BE49-F238E27FC236}">
                  <a16:creationId xmlns:a16="http://schemas.microsoft.com/office/drawing/2014/main" id="{00000000-0008-0000-0200-00004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36</xdr:row>
          <xdr:rowOff>104775</xdr:rowOff>
        </xdr:from>
        <xdr:to>
          <xdr:col>5</xdr:col>
          <xdr:colOff>1114425</xdr:colOff>
          <xdr:row>36</xdr:row>
          <xdr:rowOff>695325</xdr:rowOff>
        </xdr:to>
        <xdr:sp macro="" textlink="">
          <xdr:nvSpPr>
            <xdr:cNvPr id="7755" name="Object 587" hidden="1">
              <a:extLst>
                <a:ext uri="{63B3BB69-23CF-44E3-9099-C40C66FF867C}">
                  <a14:compatExt spid="_x0000_s7755"/>
                </a:ext>
                <a:ext uri="{FF2B5EF4-FFF2-40B4-BE49-F238E27FC236}">
                  <a16:creationId xmlns:a16="http://schemas.microsoft.com/office/drawing/2014/main" id="{00000000-0008-0000-0200-00004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xdr:row>
          <xdr:rowOff>47625</xdr:rowOff>
        </xdr:from>
        <xdr:to>
          <xdr:col>5</xdr:col>
          <xdr:colOff>1104900</xdr:colOff>
          <xdr:row>37</xdr:row>
          <xdr:rowOff>628650</xdr:rowOff>
        </xdr:to>
        <xdr:sp macro="" textlink="">
          <xdr:nvSpPr>
            <xdr:cNvPr id="7756" name="Object 588" hidden="1">
              <a:extLst>
                <a:ext uri="{63B3BB69-23CF-44E3-9099-C40C66FF867C}">
                  <a14:compatExt spid="_x0000_s7756"/>
                </a:ext>
                <a:ext uri="{FF2B5EF4-FFF2-40B4-BE49-F238E27FC236}">
                  <a16:creationId xmlns:a16="http://schemas.microsoft.com/office/drawing/2014/main" id="{00000000-0008-0000-0200-00004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xdr:row>
          <xdr:rowOff>47625</xdr:rowOff>
        </xdr:from>
        <xdr:to>
          <xdr:col>5</xdr:col>
          <xdr:colOff>1104900</xdr:colOff>
          <xdr:row>38</xdr:row>
          <xdr:rowOff>628650</xdr:rowOff>
        </xdr:to>
        <xdr:sp macro="" textlink="">
          <xdr:nvSpPr>
            <xdr:cNvPr id="7757" name="Object 589" hidden="1">
              <a:extLst>
                <a:ext uri="{63B3BB69-23CF-44E3-9099-C40C66FF867C}">
                  <a14:compatExt spid="_x0000_s7757"/>
                </a:ext>
                <a:ext uri="{FF2B5EF4-FFF2-40B4-BE49-F238E27FC236}">
                  <a16:creationId xmlns:a16="http://schemas.microsoft.com/office/drawing/2014/main" id="{00000000-0008-0000-0200-00004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xdr:row>
          <xdr:rowOff>38100</xdr:rowOff>
        </xdr:from>
        <xdr:to>
          <xdr:col>5</xdr:col>
          <xdr:colOff>1104900</xdr:colOff>
          <xdr:row>39</xdr:row>
          <xdr:rowOff>723900</xdr:rowOff>
        </xdr:to>
        <xdr:sp macro="" textlink="">
          <xdr:nvSpPr>
            <xdr:cNvPr id="7758" name="Object 590" hidden="1">
              <a:extLst>
                <a:ext uri="{63B3BB69-23CF-44E3-9099-C40C66FF867C}">
                  <a14:compatExt spid="_x0000_s7758"/>
                </a:ext>
                <a:ext uri="{FF2B5EF4-FFF2-40B4-BE49-F238E27FC236}">
                  <a16:creationId xmlns:a16="http://schemas.microsoft.com/office/drawing/2014/main" id="{00000000-0008-0000-0200-00004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xdr:row>
          <xdr:rowOff>57150</xdr:rowOff>
        </xdr:from>
        <xdr:to>
          <xdr:col>5</xdr:col>
          <xdr:colOff>1104900</xdr:colOff>
          <xdr:row>40</xdr:row>
          <xdr:rowOff>714375</xdr:rowOff>
        </xdr:to>
        <xdr:sp macro="" textlink="">
          <xdr:nvSpPr>
            <xdr:cNvPr id="7759" name="Object 591" hidden="1">
              <a:extLst>
                <a:ext uri="{63B3BB69-23CF-44E3-9099-C40C66FF867C}">
                  <a14:compatExt spid="_x0000_s7759"/>
                </a:ext>
                <a:ext uri="{FF2B5EF4-FFF2-40B4-BE49-F238E27FC236}">
                  <a16:creationId xmlns:a16="http://schemas.microsoft.com/office/drawing/2014/main" id="{00000000-0008-0000-0200-00004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xdr:row>
          <xdr:rowOff>47625</xdr:rowOff>
        </xdr:from>
        <xdr:to>
          <xdr:col>5</xdr:col>
          <xdr:colOff>1104900</xdr:colOff>
          <xdr:row>41</xdr:row>
          <xdr:rowOff>628650</xdr:rowOff>
        </xdr:to>
        <xdr:sp macro="" textlink="">
          <xdr:nvSpPr>
            <xdr:cNvPr id="7760" name="Object 592" hidden="1">
              <a:extLst>
                <a:ext uri="{63B3BB69-23CF-44E3-9099-C40C66FF867C}">
                  <a14:compatExt spid="_x0000_s7760"/>
                </a:ext>
                <a:ext uri="{FF2B5EF4-FFF2-40B4-BE49-F238E27FC236}">
                  <a16:creationId xmlns:a16="http://schemas.microsoft.com/office/drawing/2014/main" id="{00000000-0008-0000-0200-00005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42</xdr:row>
          <xdr:rowOff>47625</xdr:rowOff>
        </xdr:from>
        <xdr:to>
          <xdr:col>5</xdr:col>
          <xdr:colOff>1085850</xdr:colOff>
          <xdr:row>42</xdr:row>
          <xdr:rowOff>733425</xdr:rowOff>
        </xdr:to>
        <xdr:sp macro="" textlink="">
          <xdr:nvSpPr>
            <xdr:cNvPr id="7761" name="Object 593" hidden="1">
              <a:extLst>
                <a:ext uri="{63B3BB69-23CF-44E3-9099-C40C66FF867C}">
                  <a14:compatExt spid="_x0000_s7761"/>
                </a:ext>
                <a:ext uri="{FF2B5EF4-FFF2-40B4-BE49-F238E27FC236}">
                  <a16:creationId xmlns:a16="http://schemas.microsoft.com/office/drawing/2014/main" id="{00000000-0008-0000-0200-00005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43</xdr:row>
          <xdr:rowOff>47625</xdr:rowOff>
        </xdr:from>
        <xdr:to>
          <xdr:col>5</xdr:col>
          <xdr:colOff>1095375</xdr:colOff>
          <xdr:row>43</xdr:row>
          <xdr:rowOff>733425</xdr:rowOff>
        </xdr:to>
        <xdr:sp macro="" textlink="">
          <xdr:nvSpPr>
            <xdr:cNvPr id="7762" name="Object 594" hidden="1">
              <a:extLst>
                <a:ext uri="{63B3BB69-23CF-44E3-9099-C40C66FF867C}">
                  <a14:compatExt spid="_x0000_s7762"/>
                </a:ext>
                <a:ext uri="{FF2B5EF4-FFF2-40B4-BE49-F238E27FC236}">
                  <a16:creationId xmlns:a16="http://schemas.microsoft.com/office/drawing/2014/main" id="{00000000-0008-0000-0200-00005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xdr:row>
          <xdr:rowOff>95250</xdr:rowOff>
        </xdr:from>
        <xdr:to>
          <xdr:col>5</xdr:col>
          <xdr:colOff>1104900</xdr:colOff>
          <xdr:row>44</xdr:row>
          <xdr:rowOff>676275</xdr:rowOff>
        </xdr:to>
        <xdr:sp macro="" textlink="">
          <xdr:nvSpPr>
            <xdr:cNvPr id="7763" name="Object 595" hidden="1">
              <a:extLst>
                <a:ext uri="{63B3BB69-23CF-44E3-9099-C40C66FF867C}">
                  <a14:compatExt spid="_x0000_s7763"/>
                </a:ext>
                <a:ext uri="{FF2B5EF4-FFF2-40B4-BE49-F238E27FC236}">
                  <a16:creationId xmlns:a16="http://schemas.microsoft.com/office/drawing/2014/main" id="{00000000-0008-0000-0200-00005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45</xdr:row>
          <xdr:rowOff>95250</xdr:rowOff>
        </xdr:from>
        <xdr:to>
          <xdr:col>5</xdr:col>
          <xdr:colOff>1104900</xdr:colOff>
          <xdr:row>45</xdr:row>
          <xdr:rowOff>676275</xdr:rowOff>
        </xdr:to>
        <xdr:sp macro="" textlink="">
          <xdr:nvSpPr>
            <xdr:cNvPr id="7764" name="Object 596" hidden="1">
              <a:extLst>
                <a:ext uri="{63B3BB69-23CF-44E3-9099-C40C66FF867C}">
                  <a14:compatExt spid="_x0000_s7764"/>
                </a:ext>
                <a:ext uri="{FF2B5EF4-FFF2-40B4-BE49-F238E27FC236}">
                  <a16:creationId xmlns:a16="http://schemas.microsoft.com/office/drawing/2014/main" id="{00000000-0008-0000-0200-00005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46</xdr:row>
          <xdr:rowOff>57150</xdr:rowOff>
        </xdr:from>
        <xdr:to>
          <xdr:col>5</xdr:col>
          <xdr:colOff>1104900</xdr:colOff>
          <xdr:row>46</xdr:row>
          <xdr:rowOff>714375</xdr:rowOff>
        </xdr:to>
        <xdr:sp macro="" textlink="">
          <xdr:nvSpPr>
            <xdr:cNvPr id="7765" name="Object 597" hidden="1">
              <a:extLst>
                <a:ext uri="{63B3BB69-23CF-44E3-9099-C40C66FF867C}">
                  <a14:compatExt spid="_x0000_s7765"/>
                </a:ext>
                <a:ext uri="{FF2B5EF4-FFF2-40B4-BE49-F238E27FC236}">
                  <a16:creationId xmlns:a16="http://schemas.microsoft.com/office/drawing/2014/main" id="{00000000-0008-0000-0200-00005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56</xdr:row>
          <xdr:rowOff>57150</xdr:rowOff>
        </xdr:from>
        <xdr:to>
          <xdr:col>5</xdr:col>
          <xdr:colOff>1085850</xdr:colOff>
          <xdr:row>56</xdr:row>
          <xdr:rowOff>714375</xdr:rowOff>
        </xdr:to>
        <xdr:sp macro="" textlink="">
          <xdr:nvSpPr>
            <xdr:cNvPr id="7766" name="Object 598" hidden="1">
              <a:extLst>
                <a:ext uri="{63B3BB69-23CF-44E3-9099-C40C66FF867C}">
                  <a14:compatExt spid="_x0000_s7766"/>
                </a:ext>
                <a:ext uri="{FF2B5EF4-FFF2-40B4-BE49-F238E27FC236}">
                  <a16:creationId xmlns:a16="http://schemas.microsoft.com/office/drawing/2014/main" id="{00000000-0008-0000-0200-00005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xdr:row>
          <xdr:rowOff>28575</xdr:rowOff>
        </xdr:from>
        <xdr:to>
          <xdr:col>5</xdr:col>
          <xdr:colOff>1085850</xdr:colOff>
          <xdr:row>57</xdr:row>
          <xdr:rowOff>714375</xdr:rowOff>
        </xdr:to>
        <xdr:sp macro="" textlink="">
          <xdr:nvSpPr>
            <xdr:cNvPr id="7767" name="Object 599" hidden="1">
              <a:extLst>
                <a:ext uri="{63B3BB69-23CF-44E3-9099-C40C66FF867C}">
                  <a14:compatExt spid="_x0000_s7767"/>
                </a:ext>
                <a:ext uri="{FF2B5EF4-FFF2-40B4-BE49-F238E27FC236}">
                  <a16:creationId xmlns:a16="http://schemas.microsoft.com/office/drawing/2014/main" id="{00000000-0008-0000-0200-00005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58</xdr:row>
          <xdr:rowOff>38100</xdr:rowOff>
        </xdr:from>
        <xdr:to>
          <xdr:col>5</xdr:col>
          <xdr:colOff>1095375</xdr:colOff>
          <xdr:row>58</xdr:row>
          <xdr:rowOff>723900</xdr:rowOff>
        </xdr:to>
        <xdr:sp macro="" textlink="">
          <xdr:nvSpPr>
            <xdr:cNvPr id="7768" name="Object 600" hidden="1">
              <a:extLst>
                <a:ext uri="{63B3BB69-23CF-44E3-9099-C40C66FF867C}">
                  <a14:compatExt spid="_x0000_s7768"/>
                </a:ext>
                <a:ext uri="{FF2B5EF4-FFF2-40B4-BE49-F238E27FC236}">
                  <a16:creationId xmlns:a16="http://schemas.microsoft.com/office/drawing/2014/main" id="{00000000-0008-0000-0200-00005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59</xdr:row>
          <xdr:rowOff>47625</xdr:rowOff>
        </xdr:from>
        <xdr:to>
          <xdr:col>5</xdr:col>
          <xdr:colOff>1104900</xdr:colOff>
          <xdr:row>59</xdr:row>
          <xdr:rowOff>628650</xdr:rowOff>
        </xdr:to>
        <xdr:sp macro="" textlink="">
          <xdr:nvSpPr>
            <xdr:cNvPr id="7769" name="Object 601" hidden="1">
              <a:extLst>
                <a:ext uri="{63B3BB69-23CF-44E3-9099-C40C66FF867C}">
                  <a14:compatExt spid="_x0000_s7769"/>
                </a:ext>
                <a:ext uri="{FF2B5EF4-FFF2-40B4-BE49-F238E27FC236}">
                  <a16:creationId xmlns:a16="http://schemas.microsoft.com/office/drawing/2014/main" id="{00000000-0008-0000-0200-00005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60</xdr:row>
          <xdr:rowOff>57150</xdr:rowOff>
        </xdr:from>
        <xdr:to>
          <xdr:col>5</xdr:col>
          <xdr:colOff>1104900</xdr:colOff>
          <xdr:row>60</xdr:row>
          <xdr:rowOff>714375</xdr:rowOff>
        </xdr:to>
        <xdr:sp macro="" textlink="">
          <xdr:nvSpPr>
            <xdr:cNvPr id="7770" name="Object 602" hidden="1">
              <a:extLst>
                <a:ext uri="{63B3BB69-23CF-44E3-9099-C40C66FF867C}">
                  <a14:compatExt spid="_x0000_s7770"/>
                </a:ext>
                <a:ext uri="{FF2B5EF4-FFF2-40B4-BE49-F238E27FC236}">
                  <a16:creationId xmlns:a16="http://schemas.microsoft.com/office/drawing/2014/main" id="{00000000-0008-0000-0200-00005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61</xdr:row>
          <xdr:rowOff>57150</xdr:rowOff>
        </xdr:from>
        <xdr:to>
          <xdr:col>5</xdr:col>
          <xdr:colOff>1104900</xdr:colOff>
          <xdr:row>61</xdr:row>
          <xdr:rowOff>714375</xdr:rowOff>
        </xdr:to>
        <xdr:sp macro="" textlink="">
          <xdr:nvSpPr>
            <xdr:cNvPr id="7771" name="Object 603" hidden="1">
              <a:extLst>
                <a:ext uri="{63B3BB69-23CF-44E3-9099-C40C66FF867C}">
                  <a14:compatExt spid="_x0000_s7771"/>
                </a:ext>
                <a:ext uri="{FF2B5EF4-FFF2-40B4-BE49-F238E27FC236}">
                  <a16:creationId xmlns:a16="http://schemas.microsoft.com/office/drawing/2014/main" id="{00000000-0008-0000-0200-00005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62</xdr:row>
          <xdr:rowOff>47625</xdr:rowOff>
        </xdr:from>
        <xdr:to>
          <xdr:col>5</xdr:col>
          <xdr:colOff>1104900</xdr:colOff>
          <xdr:row>62</xdr:row>
          <xdr:rowOff>628650</xdr:rowOff>
        </xdr:to>
        <xdr:sp macro="" textlink="">
          <xdr:nvSpPr>
            <xdr:cNvPr id="7772" name="Object 604" hidden="1">
              <a:extLst>
                <a:ext uri="{63B3BB69-23CF-44E3-9099-C40C66FF867C}">
                  <a14:compatExt spid="_x0000_s7772"/>
                </a:ext>
                <a:ext uri="{FF2B5EF4-FFF2-40B4-BE49-F238E27FC236}">
                  <a16:creationId xmlns:a16="http://schemas.microsoft.com/office/drawing/2014/main" id="{00000000-0008-0000-0200-00005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63</xdr:row>
          <xdr:rowOff>57150</xdr:rowOff>
        </xdr:from>
        <xdr:to>
          <xdr:col>5</xdr:col>
          <xdr:colOff>1095375</xdr:colOff>
          <xdr:row>63</xdr:row>
          <xdr:rowOff>742950</xdr:rowOff>
        </xdr:to>
        <xdr:sp macro="" textlink="">
          <xdr:nvSpPr>
            <xdr:cNvPr id="7773" name="Object 605" hidden="1">
              <a:extLst>
                <a:ext uri="{63B3BB69-23CF-44E3-9099-C40C66FF867C}">
                  <a14:compatExt spid="_x0000_s7773"/>
                </a:ext>
                <a:ext uri="{FF2B5EF4-FFF2-40B4-BE49-F238E27FC236}">
                  <a16:creationId xmlns:a16="http://schemas.microsoft.com/office/drawing/2014/main" id="{00000000-0008-0000-0200-00005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64</xdr:row>
          <xdr:rowOff>47625</xdr:rowOff>
        </xdr:from>
        <xdr:to>
          <xdr:col>5</xdr:col>
          <xdr:colOff>1104900</xdr:colOff>
          <xdr:row>64</xdr:row>
          <xdr:rowOff>733425</xdr:rowOff>
        </xdr:to>
        <xdr:sp macro="" textlink="">
          <xdr:nvSpPr>
            <xdr:cNvPr id="7774" name="Object 606" hidden="1">
              <a:extLst>
                <a:ext uri="{63B3BB69-23CF-44E3-9099-C40C66FF867C}">
                  <a14:compatExt spid="_x0000_s7774"/>
                </a:ext>
                <a:ext uri="{FF2B5EF4-FFF2-40B4-BE49-F238E27FC236}">
                  <a16:creationId xmlns:a16="http://schemas.microsoft.com/office/drawing/2014/main" id="{00000000-0008-0000-0200-00005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65</xdr:row>
          <xdr:rowOff>47625</xdr:rowOff>
        </xdr:from>
        <xdr:to>
          <xdr:col>5</xdr:col>
          <xdr:colOff>1104900</xdr:colOff>
          <xdr:row>65</xdr:row>
          <xdr:rowOff>628650</xdr:rowOff>
        </xdr:to>
        <xdr:sp macro="" textlink="">
          <xdr:nvSpPr>
            <xdr:cNvPr id="7775" name="Object 607" hidden="1">
              <a:extLst>
                <a:ext uri="{63B3BB69-23CF-44E3-9099-C40C66FF867C}">
                  <a14:compatExt spid="_x0000_s7775"/>
                </a:ext>
                <a:ext uri="{FF2B5EF4-FFF2-40B4-BE49-F238E27FC236}">
                  <a16:creationId xmlns:a16="http://schemas.microsoft.com/office/drawing/2014/main" id="{00000000-0008-0000-0200-00005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66</xdr:row>
          <xdr:rowOff>66675</xdr:rowOff>
        </xdr:from>
        <xdr:to>
          <xdr:col>5</xdr:col>
          <xdr:colOff>1162050</xdr:colOff>
          <xdr:row>66</xdr:row>
          <xdr:rowOff>762000</xdr:rowOff>
        </xdr:to>
        <xdr:sp macro="" textlink="">
          <xdr:nvSpPr>
            <xdr:cNvPr id="7776" name="Object 608" hidden="1">
              <a:extLst>
                <a:ext uri="{63B3BB69-23CF-44E3-9099-C40C66FF867C}">
                  <a14:compatExt spid="_x0000_s7776"/>
                </a:ext>
                <a:ext uri="{FF2B5EF4-FFF2-40B4-BE49-F238E27FC236}">
                  <a16:creationId xmlns:a16="http://schemas.microsoft.com/office/drawing/2014/main" id="{00000000-0008-0000-0200-00006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67</xdr:row>
          <xdr:rowOff>47625</xdr:rowOff>
        </xdr:from>
        <xdr:to>
          <xdr:col>5</xdr:col>
          <xdr:colOff>1104900</xdr:colOff>
          <xdr:row>67</xdr:row>
          <xdr:rowOff>628650</xdr:rowOff>
        </xdr:to>
        <xdr:sp macro="" textlink="">
          <xdr:nvSpPr>
            <xdr:cNvPr id="7777" name="Object 609" hidden="1">
              <a:extLst>
                <a:ext uri="{63B3BB69-23CF-44E3-9099-C40C66FF867C}">
                  <a14:compatExt spid="_x0000_s7777"/>
                </a:ext>
                <a:ext uri="{FF2B5EF4-FFF2-40B4-BE49-F238E27FC236}">
                  <a16:creationId xmlns:a16="http://schemas.microsoft.com/office/drawing/2014/main" id="{00000000-0008-0000-0200-00006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68</xdr:row>
          <xdr:rowOff>47625</xdr:rowOff>
        </xdr:from>
        <xdr:to>
          <xdr:col>5</xdr:col>
          <xdr:colOff>1104900</xdr:colOff>
          <xdr:row>68</xdr:row>
          <xdr:rowOff>628650</xdr:rowOff>
        </xdr:to>
        <xdr:sp macro="" textlink="">
          <xdr:nvSpPr>
            <xdr:cNvPr id="7778" name="Object 610" hidden="1">
              <a:extLst>
                <a:ext uri="{63B3BB69-23CF-44E3-9099-C40C66FF867C}">
                  <a14:compatExt spid="_x0000_s7778"/>
                </a:ext>
                <a:ext uri="{FF2B5EF4-FFF2-40B4-BE49-F238E27FC236}">
                  <a16:creationId xmlns:a16="http://schemas.microsoft.com/office/drawing/2014/main" id="{00000000-0008-0000-0200-00006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69</xdr:row>
          <xdr:rowOff>47625</xdr:rowOff>
        </xdr:from>
        <xdr:to>
          <xdr:col>5</xdr:col>
          <xdr:colOff>1104900</xdr:colOff>
          <xdr:row>69</xdr:row>
          <xdr:rowOff>733425</xdr:rowOff>
        </xdr:to>
        <xdr:sp macro="" textlink="">
          <xdr:nvSpPr>
            <xdr:cNvPr id="7779" name="Object 611" hidden="1">
              <a:extLst>
                <a:ext uri="{63B3BB69-23CF-44E3-9099-C40C66FF867C}">
                  <a14:compatExt spid="_x0000_s7779"/>
                </a:ext>
                <a:ext uri="{FF2B5EF4-FFF2-40B4-BE49-F238E27FC236}">
                  <a16:creationId xmlns:a16="http://schemas.microsoft.com/office/drawing/2014/main" id="{00000000-0008-0000-0200-00006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70</xdr:row>
          <xdr:rowOff>57150</xdr:rowOff>
        </xdr:from>
        <xdr:to>
          <xdr:col>5</xdr:col>
          <xdr:colOff>1104900</xdr:colOff>
          <xdr:row>70</xdr:row>
          <xdr:rowOff>714375</xdr:rowOff>
        </xdr:to>
        <xdr:sp macro="" textlink="">
          <xdr:nvSpPr>
            <xdr:cNvPr id="7780" name="Object 612" hidden="1">
              <a:extLst>
                <a:ext uri="{63B3BB69-23CF-44E3-9099-C40C66FF867C}">
                  <a14:compatExt spid="_x0000_s7780"/>
                </a:ext>
                <a:ext uri="{FF2B5EF4-FFF2-40B4-BE49-F238E27FC236}">
                  <a16:creationId xmlns:a16="http://schemas.microsoft.com/office/drawing/2014/main" id="{00000000-0008-0000-0200-00006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71</xdr:row>
          <xdr:rowOff>47625</xdr:rowOff>
        </xdr:from>
        <xdr:to>
          <xdr:col>5</xdr:col>
          <xdr:colOff>1104900</xdr:colOff>
          <xdr:row>71</xdr:row>
          <xdr:rowOff>628650</xdr:rowOff>
        </xdr:to>
        <xdr:sp macro="" textlink="">
          <xdr:nvSpPr>
            <xdr:cNvPr id="7781" name="Object 613" hidden="1">
              <a:extLst>
                <a:ext uri="{63B3BB69-23CF-44E3-9099-C40C66FF867C}">
                  <a14:compatExt spid="_x0000_s7781"/>
                </a:ext>
                <a:ext uri="{FF2B5EF4-FFF2-40B4-BE49-F238E27FC236}">
                  <a16:creationId xmlns:a16="http://schemas.microsoft.com/office/drawing/2014/main" id="{00000000-0008-0000-0200-00006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72</xdr:row>
          <xdr:rowOff>38100</xdr:rowOff>
        </xdr:from>
        <xdr:to>
          <xdr:col>5</xdr:col>
          <xdr:colOff>1085850</xdr:colOff>
          <xdr:row>72</xdr:row>
          <xdr:rowOff>723900</xdr:rowOff>
        </xdr:to>
        <xdr:sp macro="" textlink="">
          <xdr:nvSpPr>
            <xdr:cNvPr id="7782" name="Object 614" hidden="1">
              <a:extLst>
                <a:ext uri="{63B3BB69-23CF-44E3-9099-C40C66FF867C}">
                  <a14:compatExt spid="_x0000_s7782"/>
                </a:ext>
                <a:ext uri="{FF2B5EF4-FFF2-40B4-BE49-F238E27FC236}">
                  <a16:creationId xmlns:a16="http://schemas.microsoft.com/office/drawing/2014/main" id="{00000000-0008-0000-0200-00006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73</xdr:row>
          <xdr:rowOff>47625</xdr:rowOff>
        </xdr:from>
        <xdr:to>
          <xdr:col>5</xdr:col>
          <xdr:colOff>1104900</xdr:colOff>
          <xdr:row>73</xdr:row>
          <xdr:rowOff>628650</xdr:rowOff>
        </xdr:to>
        <xdr:sp macro="" textlink="">
          <xdr:nvSpPr>
            <xdr:cNvPr id="7783" name="Object 615" hidden="1">
              <a:extLst>
                <a:ext uri="{63B3BB69-23CF-44E3-9099-C40C66FF867C}">
                  <a14:compatExt spid="_x0000_s7783"/>
                </a:ext>
                <a:ext uri="{FF2B5EF4-FFF2-40B4-BE49-F238E27FC236}">
                  <a16:creationId xmlns:a16="http://schemas.microsoft.com/office/drawing/2014/main" id="{00000000-0008-0000-0200-00006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74</xdr:row>
          <xdr:rowOff>28575</xdr:rowOff>
        </xdr:from>
        <xdr:to>
          <xdr:col>5</xdr:col>
          <xdr:colOff>1123950</xdr:colOff>
          <xdr:row>74</xdr:row>
          <xdr:rowOff>714375</xdr:rowOff>
        </xdr:to>
        <xdr:sp macro="" textlink="">
          <xdr:nvSpPr>
            <xdr:cNvPr id="7784" name="Object 616" hidden="1">
              <a:extLst>
                <a:ext uri="{63B3BB69-23CF-44E3-9099-C40C66FF867C}">
                  <a14:compatExt spid="_x0000_s7784"/>
                </a:ext>
                <a:ext uri="{FF2B5EF4-FFF2-40B4-BE49-F238E27FC236}">
                  <a16:creationId xmlns:a16="http://schemas.microsoft.com/office/drawing/2014/main" id="{00000000-0008-0000-0200-00006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75</xdr:row>
          <xdr:rowOff>57150</xdr:rowOff>
        </xdr:from>
        <xdr:to>
          <xdr:col>5</xdr:col>
          <xdr:colOff>1123950</xdr:colOff>
          <xdr:row>75</xdr:row>
          <xdr:rowOff>638175</xdr:rowOff>
        </xdr:to>
        <xdr:sp macro="" textlink="">
          <xdr:nvSpPr>
            <xdr:cNvPr id="7785" name="Object 617" hidden="1">
              <a:extLst>
                <a:ext uri="{63B3BB69-23CF-44E3-9099-C40C66FF867C}">
                  <a14:compatExt spid="_x0000_s7785"/>
                </a:ext>
                <a:ext uri="{FF2B5EF4-FFF2-40B4-BE49-F238E27FC236}">
                  <a16:creationId xmlns:a16="http://schemas.microsoft.com/office/drawing/2014/main" id="{00000000-0008-0000-0200-00006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76</xdr:row>
          <xdr:rowOff>47625</xdr:rowOff>
        </xdr:from>
        <xdr:to>
          <xdr:col>5</xdr:col>
          <xdr:colOff>1104900</xdr:colOff>
          <xdr:row>76</xdr:row>
          <xdr:rowOff>628650</xdr:rowOff>
        </xdr:to>
        <xdr:sp macro="" textlink="">
          <xdr:nvSpPr>
            <xdr:cNvPr id="7786" name="Object 618" hidden="1">
              <a:extLst>
                <a:ext uri="{63B3BB69-23CF-44E3-9099-C40C66FF867C}">
                  <a14:compatExt spid="_x0000_s7786"/>
                </a:ext>
                <a:ext uri="{FF2B5EF4-FFF2-40B4-BE49-F238E27FC236}">
                  <a16:creationId xmlns:a16="http://schemas.microsoft.com/office/drawing/2014/main" id="{00000000-0008-0000-0200-00006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77</xdr:row>
          <xdr:rowOff>57150</xdr:rowOff>
        </xdr:from>
        <xdr:to>
          <xdr:col>5</xdr:col>
          <xdr:colOff>1114425</xdr:colOff>
          <xdr:row>77</xdr:row>
          <xdr:rowOff>704850</xdr:rowOff>
        </xdr:to>
        <xdr:sp macro="" textlink="">
          <xdr:nvSpPr>
            <xdr:cNvPr id="7787" name="Object 619" hidden="1">
              <a:extLst>
                <a:ext uri="{63B3BB69-23CF-44E3-9099-C40C66FF867C}">
                  <a14:compatExt spid="_x0000_s7787"/>
                </a:ext>
                <a:ext uri="{FF2B5EF4-FFF2-40B4-BE49-F238E27FC236}">
                  <a16:creationId xmlns:a16="http://schemas.microsoft.com/office/drawing/2014/main" id="{00000000-0008-0000-0200-00006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78</xdr:row>
          <xdr:rowOff>38100</xdr:rowOff>
        </xdr:from>
        <xdr:to>
          <xdr:col>5</xdr:col>
          <xdr:colOff>1104900</xdr:colOff>
          <xdr:row>78</xdr:row>
          <xdr:rowOff>723900</xdr:rowOff>
        </xdr:to>
        <xdr:sp macro="" textlink="">
          <xdr:nvSpPr>
            <xdr:cNvPr id="7788" name="Object 620" hidden="1">
              <a:extLst>
                <a:ext uri="{63B3BB69-23CF-44E3-9099-C40C66FF867C}">
                  <a14:compatExt spid="_x0000_s7788"/>
                </a:ext>
                <a:ext uri="{FF2B5EF4-FFF2-40B4-BE49-F238E27FC236}">
                  <a16:creationId xmlns:a16="http://schemas.microsoft.com/office/drawing/2014/main" id="{00000000-0008-0000-0200-00006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79</xdr:row>
          <xdr:rowOff>47625</xdr:rowOff>
        </xdr:from>
        <xdr:to>
          <xdr:col>5</xdr:col>
          <xdr:colOff>1104900</xdr:colOff>
          <xdr:row>79</xdr:row>
          <xdr:rowOff>628650</xdr:rowOff>
        </xdr:to>
        <xdr:sp macro="" textlink="">
          <xdr:nvSpPr>
            <xdr:cNvPr id="7789" name="Object 621" hidden="1">
              <a:extLst>
                <a:ext uri="{63B3BB69-23CF-44E3-9099-C40C66FF867C}">
                  <a14:compatExt spid="_x0000_s7789"/>
                </a:ext>
                <a:ext uri="{FF2B5EF4-FFF2-40B4-BE49-F238E27FC236}">
                  <a16:creationId xmlns:a16="http://schemas.microsoft.com/office/drawing/2014/main" id="{00000000-0008-0000-0200-00006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80</xdr:row>
          <xdr:rowOff>47625</xdr:rowOff>
        </xdr:from>
        <xdr:to>
          <xdr:col>5</xdr:col>
          <xdr:colOff>1104900</xdr:colOff>
          <xdr:row>80</xdr:row>
          <xdr:rowOff>628650</xdr:rowOff>
        </xdr:to>
        <xdr:sp macro="" textlink="">
          <xdr:nvSpPr>
            <xdr:cNvPr id="7790" name="Object 622" hidden="1">
              <a:extLst>
                <a:ext uri="{63B3BB69-23CF-44E3-9099-C40C66FF867C}">
                  <a14:compatExt spid="_x0000_s7790"/>
                </a:ext>
                <a:ext uri="{FF2B5EF4-FFF2-40B4-BE49-F238E27FC236}">
                  <a16:creationId xmlns:a16="http://schemas.microsoft.com/office/drawing/2014/main" id="{00000000-0008-0000-0200-00006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81</xdr:row>
          <xdr:rowOff>38100</xdr:rowOff>
        </xdr:from>
        <xdr:to>
          <xdr:col>5</xdr:col>
          <xdr:colOff>1085850</xdr:colOff>
          <xdr:row>81</xdr:row>
          <xdr:rowOff>723900</xdr:rowOff>
        </xdr:to>
        <xdr:sp macro="" textlink="">
          <xdr:nvSpPr>
            <xdr:cNvPr id="7791" name="Object 623" hidden="1">
              <a:extLst>
                <a:ext uri="{63B3BB69-23CF-44E3-9099-C40C66FF867C}">
                  <a14:compatExt spid="_x0000_s7791"/>
                </a:ext>
                <a:ext uri="{FF2B5EF4-FFF2-40B4-BE49-F238E27FC236}">
                  <a16:creationId xmlns:a16="http://schemas.microsoft.com/office/drawing/2014/main" id="{00000000-0008-0000-0200-00006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238125</xdr:colOff>
          <xdr:row>82</xdr:row>
          <xdr:rowOff>19050</xdr:rowOff>
        </xdr:from>
        <xdr:to>
          <xdr:col>5</xdr:col>
          <xdr:colOff>1152525</xdr:colOff>
          <xdr:row>82</xdr:row>
          <xdr:rowOff>704850</xdr:rowOff>
        </xdr:to>
        <xdr:sp macro="" textlink="">
          <xdr:nvSpPr>
            <xdr:cNvPr id="7792" name="Object 624" hidden="1">
              <a:extLst>
                <a:ext uri="{63B3BB69-23CF-44E3-9099-C40C66FF867C}">
                  <a14:compatExt spid="_x0000_s7792"/>
                </a:ext>
                <a:ext uri="{FF2B5EF4-FFF2-40B4-BE49-F238E27FC236}">
                  <a16:creationId xmlns:a16="http://schemas.microsoft.com/office/drawing/2014/main" id="{00000000-0008-0000-0200-00007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83</xdr:row>
          <xdr:rowOff>57150</xdr:rowOff>
        </xdr:from>
        <xdr:to>
          <xdr:col>5</xdr:col>
          <xdr:colOff>1104900</xdr:colOff>
          <xdr:row>83</xdr:row>
          <xdr:rowOff>714375</xdr:rowOff>
        </xdr:to>
        <xdr:sp macro="" textlink="">
          <xdr:nvSpPr>
            <xdr:cNvPr id="7793" name="Object 625" hidden="1">
              <a:extLst>
                <a:ext uri="{63B3BB69-23CF-44E3-9099-C40C66FF867C}">
                  <a14:compatExt spid="_x0000_s7793"/>
                </a:ext>
                <a:ext uri="{FF2B5EF4-FFF2-40B4-BE49-F238E27FC236}">
                  <a16:creationId xmlns:a16="http://schemas.microsoft.com/office/drawing/2014/main" id="{00000000-0008-0000-0200-00007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84</xdr:row>
          <xdr:rowOff>47625</xdr:rowOff>
        </xdr:from>
        <xdr:to>
          <xdr:col>5</xdr:col>
          <xdr:colOff>1104900</xdr:colOff>
          <xdr:row>84</xdr:row>
          <xdr:rowOff>628650</xdr:rowOff>
        </xdr:to>
        <xdr:sp macro="" textlink="">
          <xdr:nvSpPr>
            <xdr:cNvPr id="7794" name="Object 626" hidden="1">
              <a:extLst>
                <a:ext uri="{63B3BB69-23CF-44E3-9099-C40C66FF867C}">
                  <a14:compatExt spid="_x0000_s7794"/>
                </a:ext>
                <a:ext uri="{FF2B5EF4-FFF2-40B4-BE49-F238E27FC236}">
                  <a16:creationId xmlns:a16="http://schemas.microsoft.com/office/drawing/2014/main" id="{00000000-0008-0000-0200-00007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85</xdr:row>
          <xdr:rowOff>85725</xdr:rowOff>
        </xdr:from>
        <xdr:to>
          <xdr:col>5</xdr:col>
          <xdr:colOff>1114425</xdr:colOff>
          <xdr:row>85</xdr:row>
          <xdr:rowOff>666750</xdr:rowOff>
        </xdr:to>
        <xdr:sp macro="" textlink="">
          <xdr:nvSpPr>
            <xdr:cNvPr id="7795" name="Object 627" hidden="1">
              <a:extLst>
                <a:ext uri="{63B3BB69-23CF-44E3-9099-C40C66FF867C}">
                  <a14:compatExt spid="_x0000_s7795"/>
                </a:ext>
                <a:ext uri="{FF2B5EF4-FFF2-40B4-BE49-F238E27FC236}">
                  <a16:creationId xmlns:a16="http://schemas.microsoft.com/office/drawing/2014/main" id="{00000000-0008-0000-0200-00007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95</xdr:row>
          <xdr:rowOff>85725</xdr:rowOff>
        </xdr:from>
        <xdr:to>
          <xdr:col>5</xdr:col>
          <xdr:colOff>1123950</xdr:colOff>
          <xdr:row>95</xdr:row>
          <xdr:rowOff>666750</xdr:rowOff>
        </xdr:to>
        <xdr:sp macro="" textlink="">
          <xdr:nvSpPr>
            <xdr:cNvPr id="7798" name="Object 630" hidden="1">
              <a:extLst>
                <a:ext uri="{63B3BB69-23CF-44E3-9099-C40C66FF867C}">
                  <a14:compatExt spid="_x0000_s7798"/>
                </a:ext>
                <a:ext uri="{FF2B5EF4-FFF2-40B4-BE49-F238E27FC236}">
                  <a16:creationId xmlns:a16="http://schemas.microsoft.com/office/drawing/2014/main" id="{00000000-0008-0000-0200-00007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96</xdr:row>
          <xdr:rowOff>47625</xdr:rowOff>
        </xdr:from>
        <xdr:to>
          <xdr:col>5</xdr:col>
          <xdr:colOff>1104900</xdr:colOff>
          <xdr:row>96</xdr:row>
          <xdr:rowOff>733425</xdr:rowOff>
        </xdr:to>
        <xdr:sp macro="" textlink="">
          <xdr:nvSpPr>
            <xdr:cNvPr id="7799" name="Object 631" hidden="1">
              <a:extLst>
                <a:ext uri="{63B3BB69-23CF-44E3-9099-C40C66FF867C}">
                  <a14:compatExt spid="_x0000_s7799"/>
                </a:ext>
                <a:ext uri="{FF2B5EF4-FFF2-40B4-BE49-F238E27FC236}">
                  <a16:creationId xmlns:a16="http://schemas.microsoft.com/office/drawing/2014/main" id="{00000000-0008-0000-0200-00007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98</xdr:row>
          <xdr:rowOff>47625</xdr:rowOff>
        </xdr:from>
        <xdr:to>
          <xdr:col>5</xdr:col>
          <xdr:colOff>1104900</xdr:colOff>
          <xdr:row>98</xdr:row>
          <xdr:rowOff>628650</xdr:rowOff>
        </xdr:to>
        <xdr:sp macro="" textlink="">
          <xdr:nvSpPr>
            <xdr:cNvPr id="7800" name="Object 632" hidden="1">
              <a:extLst>
                <a:ext uri="{63B3BB69-23CF-44E3-9099-C40C66FF867C}">
                  <a14:compatExt spid="_x0000_s7800"/>
                </a:ext>
                <a:ext uri="{FF2B5EF4-FFF2-40B4-BE49-F238E27FC236}">
                  <a16:creationId xmlns:a16="http://schemas.microsoft.com/office/drawing/2014/main" id="{00000000-0008-0000-0200-00007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99</xdr:row>
          <xdr:rowOff>47625</xdr:rowOff>
        </xdr:from>
        <xdr:to>
          <xdr:col>5</xdr:col>
          <xdr:colOff>1104900</xdr:colOff>
          <xdr:row>99</xdr:row>
          <xdr:rowOff>733425</xdr:rowOff>
        </xdr:to>
        <xdr:sp macro="" textlink="">
          <xdr:nvSpPr>
            <xdr:cNvPr id="7801" name="Object 633" hidden="1">
              <a:extLst>
                <a:ext uri="{63B3BB69-23CF-44E3-9099-C40C66FF867C}">
                  <a14:compatExt spid="_x0000_s7801"/>
                </a:ext>
                <a:ext uri="{FF2B5EF4-FFF2-40B4-BE49-F238E27FC236}">
                  <a16:creationId xmlns:a16="http://schemas.microsoft.com/office/drawing/2014/main" id="{00000000-0008-0000-0200-00007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100</xdr:row>
          <xdr:rowOff>47625</xdr:rowOff>
        </xdr:from>
        <xdr:to>
          <xdr:col>5</xdr:col>
          <xdr:colOff>1104900</xdr:colOff>
          <xdr:row>100</xdr:row>
          <xdr:rowOff>733425</xdr:rowOff>
        </xdr:to>
        <xdr:sp macro="" textlink="">
          <xdr:nvSpPr>
            <xdr:cNvPr id="7802" name="Object 634" hidden="1">
              <a:extLst>
                <a:ext uri="{63B3BB69-23CF-44E3-9099-C40C66FF867C}">
                  <a14:compatExt spid="_x0000_s7802"/>
                </a:ext>
                <a:ext uri="{FF2B5EF4-FFF2-40B4-BE49-F238E27FC236}">
                  <a16:creationId xmlns:a16="http://schemas.microsoft.com/office/drawing/2014/main" id="{00000000-0008-0000-0200-00007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102</xdr:row>
          <xdr:rowOff>95250</xdr:rowOff>
        </xdr:from>
        <xdr:to>
          <xdr:col>5</xdr:col>
          <xdr:colOff>1047750</xdr:colOff>
          <xdr:row>102</xdr:row>
          <xdr:rowOff>638175</xdr:rowOff>
        </xdr:to>
        <xdr:sp macro="" textlink="">
          <xdr:nvSpPr>
            <xdr:cNvPr id="7803" name="Object 635" hidden="1">
              <a:extLst>
                <a:ext uri="{63B3BB69-23CF-44E3-9099-C40C66FF867C}">
                  <a14:compatExt spid="_x0000_s7803"/>
                </a:ext>
                <a:ext uri="{FF2B5EF4-FFF2-40B4-BE49-F238E27FC236}">
                  <a16:creationId xmlns:a16="http://schemas.microsoft.com/office/drawing/2014/main" id="{00000000-0008-0000-0200-00007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103</xdr:row>
          <xdr:rowOff>95250</xdr:rowOff>
        </xdr:from>
        <xdr:to>
          <xdr:col>5</xdr:col>
          <xdr:colOff>1066800</xdr:colOff>
          <xdr:row>103</xdr:row>
          <xdr:rowOff>714375</xdr:rowOff>
        </xdr:to>
        <xdr:sp macro="" textlink="">
          <xdr:nvSpPr>
            <xdr:cNvPr id="7804" name="Object 636" hidden="1">
              <a:extLst>
                <a:ext uri="{63B3BB69-23CF-44E3-9099-C40C66FF867C}">
                  <a14:compatExt spid="_x0000_s7804"/>
                </a:ext>
                <a:ext uri="{FF2B5EF4-FFF2-40B4-BE49-F238E27FC236}">
                  <a16:creationId xmlns:a16="http://schemas.microsoft.com/office/drawing/2014/main" id="{00000000-0008-0000-0200-00007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104</xdr:row>
          <xdr:rowOff>85725</xdr:rowOff>
        </xdr:from>
        <xdr:to>
          <xdr:col>5</xdr:col>
          <xdr:colOff>1047750</xdr:colOff>
          <xdr:row>104</xdr:row>
          <xdr:rowOff>714375</xdr:rowOff>
        </xdr:to>
        <xdr:sp macro="" textlink="">
          <xdr:nvSpPr>
            <xdr:cNvPr id="7805" name="Object 637" hidden="1">
              <a:extLst>
                <a:ext uri="{63B3BB69-23CF-44E3-9099-C40C66FF867C}">
                  <a14:compatExt spid="_x0000_s7805"/>
                </a:ext>
                <a:ext uri="{FF2B5EF4-FFF2-40B4-BE49-F238E27FC236}">
                  <a16:creationId xmlns:a16="http://schemas.microsoft.com/office/drawing/2014/main" id="{00000000-0008-0000-0200-00007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106</xdr:row>
          <xdr:rowOff>95250</xdr:rowOff>
        </xdr:from>
        <xdr:to>
          <xdr:col>5</xdr:col>
          <xdr:colOff>1066800</xdr:colOff>
          <xdr:row>106</xdr:row>
          <xdr:rowOff>714375</xdr:rowOff>
        </xdr:to>
        <xdr:sp macro="" textlink="">
          <xdr:nvSpPr>
            <xdr:cNvPr id="7806" name="Object 638" hidden="1">
              <a:extLst>
                <a:ext uri="{63B3BB69-23CF-44E3-9099-C40C66FF867C}">
                  <a14:compatExt spid="_x0000_s7806"/>
                </a:ext>
                <a:ext uri="{FF2B5EF4-FFF2-40B4-BE49-F238E27FC236}">
                  <a16:creationId xmlns:a16="http://schemas.microsoft.com/office/drawing/2014/main" id="{00000000-0008-0000-0200-00007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107</xdr:row>
          <xdr:rowOff>95250</xdr:rowOff>
        </xdr:from>
        <xdr:to>
          <xdr:col>5</xdr:col>
          <xdr:colOff>1066800</xdr:colOff>
          <xdr:row>107</xdr:row>
          <xdr:rowOff>714375</xdr:rowOff>
        </xdr:to>
        <xdr:sp macro="" textlink="">
          <xdr:nvSpPr>
            <xdr:cNvPr id="7807" name="Object 639" hidden="1">
              <a:extLst>
                <a:ext uri="{63B3BB69-23CF-44E3-9099-C40C66FF867C}">
                  <a14:compatExt spid="_x0000_s7807"/>
                </a:ext>
                <a:ext uri="{FF2B5EF4-FFF2-40B4-BE49-F238E27FC236}">
                  <a16:creationId xmlns:a16="http://schemas.microsoft.com/office/drawing/2014/main" id="{00000000-0008-0000-0200-00007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108</xdr:row>
          <xdr:rowOff>85725</xdr:rowOff>
        </xdr:from>
        <xdr:to>
          <xdr:col>5</xdr:col>
          <xdr:colOff>1095375</xdr:colOff>
          <xdr:row>108</xdr:row>
          <xdr:rowOff>714375</xdr:rowOff>
        </xdr:to>
        <xdr:sp macro="" textlink="">
          <xdr:nvSpPr>
            <xdr:cNvPr id="7808" name="Object 640" hidden="1">
              <a:extLst>
                <a:ext uri="{63B3BB69-23CF-44E3-9099-C40C66FF867C}">
                  <a14:compatExt spid="_x0000_s7808"/>
                </a:ext>
                <a:ext uri="{FF2B5EF4-FFF2-40B4-BE49-F238E27FC236}">
                  <a16:creationId xmlns:a16="http://schemas.microsoft.com/office/drawing/2014/main" id="{00000000-0008-0000-0200-00008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110</xdr:row>
          <xdr:rowOff>57150</xdr:rowOff>
        </xdr:from>
        <xdr:to>
          <xdr:col>5</xdr:col>
          <xdr:colOff>1095375</xdr:colOff>
          <xdr:row>110</xdr:row>
          <xdr:rowOff>742950</xdr:rowOff>
        </xdr:to>
        <xdr:sp macro="" textlink="">
          <xdr:nvSpPr>
            <xdr:cNvPr id="7809" name="Object 641" hidden="1">
              <a:extLst>
                <a:ext uri="{63B3BB69-23CF-44E3-9099-C40C66FF867C}">
                  <a14:compatExt spid="_x0000_s7809"/>
                </a:ext>
                <a:ext uri="{FF2B5EF4-FFF2-40B4-BE49-F238E27FC236}">
                  <a16:creationId xmlns:a16="http://schemas.microsoft.com/office/drawing/2014/main" id="{00000000-0008-0000-0200-00008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111</xdr:row>
          <xdr:rowOff>95250</xdr:rowOff>
        </xdr:from>
        <xdr:to>
          <xdr:col>5</xdr:col>
          <xdr:colOff>1133475</xdr:colOff>
          <xdr:row>111</xdr:row>
          <xdr:rowOff>781050</xdr:rowOff>
        </xdr:to>
        <xdr:sp macro="" textlink="">
          <xdr:nvSpPr>
            <xdr:cNvPr id="7810" name="Object 642" hidden="1">
              <a:extLst>
                <a:ext uri="{63B3BB69-23CF-44E3-9099-C40C66FF867C}">
                  <a14:compatExt spid="_x0000_s7810"/>
                </a:ext>
                <a:ext uri="{FF2B5EF4-FFF2-40B4-BE49-F238E27FC236}">
                  <a16:creationId xmlns:a16="http://schemas.microsoft.com/office/drawing/2014/main" id="{00000000-0008-0000-0200-00008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112</xdr:row>
          <xdr:rowOff>95250</xdr:rowOff>
        </xdr:from>
        <xdr:to>
          <xdr:col>5</xdr:col>
          <xdr:colOff>1133475</xdr:colOff>
          <xdr:row>112</xdr:row>
          <xdr:rowOff>781050</xdr:rowOff>
        </xdr:to>
        <xdr:sp macro="" textlink="">
          <xdr:nvSpPr>
            <xdr:cNvPr id="7811" name="Object 643" hidden="1">
              <a:extLst>
                <a:ext uri="{63B3BB69-23CF-44E3-9099-C40C66FF867C}">
                  <a14:compatExt spid="_x0000_s7811"/>
                </a:ext>
                <a:ext uri="{FF2B5EF4-FFF2-40B4-BE49-F238E27FC236}">
                  <a16:creationId xmlns:a16="http://schemas.microsoft.com/office/drawing/2014/main" id="{00000000-0008-0000-0200-00008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113</xdr:row>
          <xdr:rowOff>85725</xdr:rowOff>
        </xdr:from>
        <xdr:to>
          <xdr:col>5</xdr:col>
          <xdr:colOff>1162050</xdr:colOff>
          <xdr:row>113</xdr:row>
          <xdr:rowOff>771525</xdr:rowOff>
        </xdr:to>
        <xdr:sp macro="" textlink="">
          <xdr:nvSpPr>
            <xdr:cNvPr id="7812" name="Object 644" hidden="1">
              <a:extLst>
                <a:ext uri="{63B3BB69-23CF-44E3-9099-C40C66FF867C}">
                  <a14:compatExt spid="_x0000_s7812"/>
                </a:ext>
                <a:ext uri="{FF2B5EF4-FFF2-40B4-BE49-F238E27FC236}">
                  <a16:creationId xmlns:a16="http://schemas.microsoft.com/office/drawing/2014/main" id="{00000000-0008-0000-0200-00008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114</xdr:row>
          <xdr:rowOff>95250</xdr:rowOff>
        </xdr:from>
        <xdr:to>
          <xdr:col>5</xdr:col>
          <xdr:colOff>1123950</xdr:colOff>
          <xdr:row>114</xdr:row>
          <xdr:rowOff>676275</xdr:rowOff>
        </xdr:to>
        <xdr:sp macro="" textlink="">
          <xdr:nvSpPr>
            <xdr:cNvPr id="7813" name="Object 645" hidden="1">
              <a:extLst>
                <a:ext uri="{63B3BB69-23CF-44E3-9099-C40C66FF867C}">
                  <a14:compatExt spid="_x0000_s7813"/>
                </a:ext>
                <a:ext uri="{FF2B5EF4-FFF2-40B4-BE49-F238E27FC236}">
                  <a16:creationId xmlns:a16="http://schemas.microsoft.com/office/drawing/2014/main" id="{00000000-0008-0000-0200-00008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115</xdr:row>
          <xdr:rowOff>28575</xdr:rowOff>
        </xdr:from>
        <xdr:to>
          <xdr:col>5</xdr:col>
          <xdr:colOff>1123950</xdr:colOff>
          <xdr:row>115</xdr:row>
          <xdr:rowOff>714375</xdr:rowOff>
        </xdr:to>
        <xdr:sp macro="" textlink="">
          <xdr:nvSpPr>
            <xdr:cNvPr id="7814" name="Object 646" hidden="1">
              <a:extLst>
                <a:ext uri="{63B3BB69-23CF-44E3-9099-C40C66FF867C}">
                  <a14:compatExt spid="_x0000_s7814"/>
                </a:ext>
                <a:ext uri="{FF2B5EF4-FFF2-40B4-BE49-F238E27FC236}">
                  <a16:creationId xmlns:a16="http://schemas.microsoft.com/office/drawing/2014/main" id="{00000000-0008-0000-0200-00008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116</xdr:row>
          <xdr:rowOff>38100</xdr:rowOff>
        </xdr:from>
        <xdr:to>
          <xdr:col>5</xdr:col>
          <xdr:colOff>1104900</xdr:colOff>
          <xdr:row>116</xdr:row>
          <xdr:rowOff>723900</xdr:rowOff>
        </xdr:to>
        <xdr:sp macro="" textlink="">
          <xdr:nvSpPr>
            <xdr:cNvPr id="7815" name="Object 647" hidden="1">
              <a:extLst>
                <a:ext uri="{63B3BB69-23CF-44E3-9099-C40C66FF867C}">
                  <a14:compatExt spid="_x0000_s7815"/>
                </a:ext>
                <a:ext uri="{FF2B5EF4-FFF2-40B4-BE49-F238E27FC236}">
                  <a16:creationId xmlns:a16="http://schemas.microsoft.com/office/drawing/2014/main" id="{00000000-0008-0000-0200-00008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117</xdr:row>
          <xdr:rowOff>85725</xdr:rowOff>
        </xdr:from>
        <xdr:to>
          <xdr:col>5</xdr:col>
          <xdr:colOff>1123950</xdr:colOff>
          <xdr:row>117</xdr:row>
          <xdr:rowOff>676275</xdr:rowOff>
        </xdr:to>
        <xdr:sp macro="" textlink="">
          <xdr:nvSpPr>
            <xdr:cNvPr id="7816" name="Object 648" hidden="1">
              <a:extLst>
                <a:ext uri="{63B3BB69-23CF-44E3-9099-C40C66FF867C}">
                  <a14:compatExt spid="_x0000_s7816"/>
                </a:ext>
                <a:ext uri="{FF2B5EF4-FFF2-40B4-BE49-F238E27FC236}">
                  <a16:creationId xmlns:a16="http://schemas.microsoft.com/office/drawing/2014/main" id="{00000000-0008-0000-0200-00008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118</xdr:row>
          <xdr:rowOff>85725</xdr:rowOff>
        </xdr:from>
        <xdr:to>
          <xdr:col>5</xdr:col>
          <xdr:colOff>1123950</xdr:colOff>
          <xdr:row>118</xdr:row>
          <xdr:rowOff>676275</xdr:rowOff>
        </xdr:to>
        <xdr:sp macro="" textlink="">
          <xdr:nvSpPr>
            <xdr:cNvPr id="7817" name="Object 649" hidden="1">
              <a:extLst>
                <a:ext uri="{63B3BB69-23CF-44E3-9099-C40C66FF867C}">
                  <a14:compatExt spid="_x0000_s7817"/>
                </a:ext>
                <a:ext uri="{FF2B5EF4-FFF2-40B4-BE49-F238E27FC236}">
                  <a16:creationId xmlns:a16="http://schemas.microsoft.com/office/drawing/2014/main" id="{00000000-0008-0000-0200-00008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119</xdr:row>
          <xdr:rowOff>85725</xdr:rowOff>
        </xdr:from>
        <xdr:to>
          <xdr:col>5</xdr:col>
          <xdr:colOff>1123950</xdr:colOff>
          <xdr:row>119</xdr:row>
          <xdr:rowOff>676275</xdr:rowOff>
        </xdr:to>
        <xdr:sp macro="" textlink="">
          <xdr:nvSpPr>
            <xdr:cNvPr id="7818" name="Object 650" hidden="1">
              <a:extLst>
                <a:ext uri="{63B3BB69-23CF-44E3-9099-C40C66FF867C}">
                  <a14:compatExt spid="_x0000_s7818"/>
                </a:ext>
                <a:ext uri="{FF2B5EF4-FFF2-40B4-BE49-F238E27FC236}">
                  <a16:creationId xmlns:a16="http://schemas.microsoft.com/office/drawing/2014/main" id="{00000000-0008-0000-0200-00008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120</xdr:row>
          <xdr:rowOff>47625</xdr:rowOff>
        </xdr:from>
        <xdr:to>
          <xdr:col>5</xdr:col>
          <xdr:colOff>1085850</xdr:colOff>
          <xdr:row>120</xdr:row>
          <xdr:rowOff>733425</xdr:rowOff>
        </xdr:to>
        <xdr:sp macro="" textlink="">
          <xdr:nvSpPr>
            <xdr:cNvPr id="7819" name="Object 651" hidden="1">
              <a:extLst>
                <a:ext uri="{63B3BB69-23CF-44E3-9099-C40C66FF867C}">
                  <a14:compatExt spid="_x0000_s7819"/>
                </a:ext>
                <a:ext uri="{FF2B5EF4-FFF2-40B4-BE49-F238E27FC236}">
                  <a16:creationId xmlns:a16="http://schemas.microsoft.com/office/drawing/2014/main" id="{00000000-0008-0000-0200-00008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121</xdr:row>
          <xdr:rowOff>47625</xdr:rowOff>
        </xdr:from>
        <xdr:to>
          <xdr:col>5</xdr:col>
          <xdr:colOff>1085850</xdr:colOff>
          <xdr:row>121</xdr:row>
          <xdr:rowOff>733425</xdr:rowOff>
        </xdr:to>
        <xdr:sp macro="" textlink="">
          <xdr:nvSpPr>
            <xdr:cNvPr id="7820" name="Object 652" hidden="1">
              <a:extLst>
                <a:ext uri="{63B3BB69-23CF-44E3-9099-C40C66FF867C}">
                  <a14:compatExt spid="_x0000_s7820"/>
                </a:ext>
                <a:ext uri="{FF2B5EF4-FFF2-40B4-BE49-F238E27FC236}">
                  <a16:creationId xmlns:a16="http://schemas.microsoft.com/office/drawing/2014/main" id="{00000000-0008-0000-0200-00008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47</xdr:row>
          <xdr:rowOff>57150</xdr:rowOff>
        </xdr:from>
        <xdr:to>
          <xdr:col>5</xdr:col>
          <xdr:colOff>1133475</xdr:colOff>
          <xdr:row>47</xdr:row>
          <xdr:rowOff>704850</xdr:rowOff>
        </xdr:to>
        <xdr:sp macro="" textlink="">
          <xdr:nvSpPr>
            <xdr:cNvPr id="7821" name="Object 653" hidden="1">
              <a:extLst>
                <a:ext uri="{63B3BB69-23CF-44E3-9099-C40C66FF867C}">
                  <a14:compatExt spid="_x0000_s7821"/>
                </a:ext>
                <a:ext uri="{FF2B5EF4-FFF2-40B4-BE49-F238E27FC236}">
                  <a16:creationId xmlns:a16="http://schemas.microsoft.com/office/drawing/2014/main" id="{00000000-0008-0000-0200-00008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48</xdr:row>
          <xdr:rowOff>57150</xdr:rowOff>
        </xdr:from>
        <xdr:to>
          <xdr:col>5</xdr:col>
          <xdr:colOff>1133475</xdr:colOff>
          <xdr:row>48</xdr:row>
          <xdr:rowOff>704850</xdr:rowOff>
        </xdr:to>
        <xdr:sp macro="" textlink="">
          <xdr:nvSpPr>
            <xdr:cNvPr id="7823" name="Object 655" hidden="1">
              <a:extLst>
                <a:ext uri="{63B3BB69-23CF-44E3-9099-C40C66FF867C}">
                  <a14:compatExt spid="_x0000_s7823"/>
                </a:ext>
                <a:ext uri="{FF2B5EF4-FFF2-40B4-BE49-F238E27FC236}">
                  <a16:creationId xmlns:a16="http://schemas.microsoft.com/office/drawing/2014/main" id="{00000000-0008-0000-0200-00008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49</xdr:row>
          <xdr:rowOff>57150</xdr:rowOff>
        </xdr:from>
        <xdr:to>
          <xdr:col>5</xdr:col>
          <xdr:colOff>1133475</xdr:colOff>
          <xdr:row>49</xdr:row>
          <xdr:rowOff>704850</xdr:rowOff>
        </xdr:to>
        <xdr:sp macro="" textlink="">
          <xdr:nvSpPr>
            <xdr:cNvPr id="7824" name="Object 656" hidden="1">
              <a:extLst>
                <a:ext uri="{63B3BB69-23CF-44E3-9099-C40C66FF867C}">
                  <a14:compatExt spid="_x0000_s7824"/>
                </a:ext>
                <a:ext uri="{FF2B5EF4-FFF2-40B4-BE49-F238E27FC236}">
                  <a16:creationId xmlns:a16="http://schemas.microsoft.com/office/drawing/2014/main" id="{00000000-0008-0000-0200-00009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50</xdr:row>
          <xdr:rowOff>57150</xdr:rowOff>
        </xdr:from>
        <xdr:to>
          <xdr:col>5</xdr:col>
          <xdr:colOff>1123950</xdr:colOff>
          <xdr:row>50</xdr:row>
          <xdr:rowOff>704850</xdr:rowOff>
        </xdr:to>
        <xdr:sp macro="" textlink="">
          <xdr:nvSpPr>
            <xdr:cNvPr id="7825" name="Object 657" hidden="1">
              <a:extLst>
                <a:ext uri="{63B3BB69-23CF-44E3-9099-C40C66FF867C}">
                  <a14:compatExt spid="_x0000_s7825"/>
                </a:ext>
                <a:ext uri="{FF2B5EF4-FFF2-40B4-BE49-F238E27FC236}">
                  <a16:creationId xmlns:a16="http://schemas.microsoft.com/office/drawing/2014/main" id="{00000000-0008-0000-0200-00009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51</xdr:row>
          <xdr:rowOff>57150</xdr:rowOff>
        </xdr:from>
        <xdr:to>
          <xdr:col>5</xdr:col>
          <xdr:colOff>1123950</xdr:colOff>
          <xdr:row>51</xdr:row>
          <xdr:rowOff>704850</xdr:rowOff>
        </xdr:to>
        <xdr:sp macro="" textlink="">
          <xdr:nvSpPr>
            <xdr:cNvPr id="7826" name="Object 658" hidden="1">
              <a:extLst>
                <a:ext uri="{63B3BB69-23CF-44E3-9099-C40C66FF867C}">
                  <a14:compatExt spid="_x0000_s7826"/>
                </a:ext>
                <a:ext uri="{FF2B5EF4-FFF2-40B4-BE49-F238E27FC236}">
                  <a16:creationId xmlns:a16="http://schemas.microsoft.com/office/drawing/2014/main" id="{00000000-0008-0000-0200-00009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52</xdr:row>
          <xdr:rowOff>57150</xdr:rowOff>
        </xdr:from>
        <xdr:to>
          <xdr:col>5</xdr:col>
          <xdr:colOff>1123950</xdr:colOff>
          <xdr:row>52</xdr:row>
          <xdr:rowOff>704850</xdr:rowOff>
        </xdr:to>
        <xdr:sp macro="" textlink="">
          <xdr:nvSpPr>
            <xdr:cNvPr id="7827" name="Object 659" hidden="1">
              <a:extLst>
                <a:ext uri="{63B3BB69-23CF-44E3-9099-C40C66FF867C}">
                  <a14:compatExt spid="_x0000_s7827"/>
                </a:ext>
                <a:ext uri="{FF2B5EF4-FFF2-40B4-BE49-F238E27FC236}">
                  <a16:creationId xmlns:a16="http://schemas.microsoft.com/office/drawing/2014/main" id="{00000000-0008-0000-0200-00009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53</xdr:row>
          <xdr:rowOff>66675</xdr:rowOff>
        </xdr:from>
        <xdr:to>
          <xdr:col>5</xdr:col>
          <xdr:colOff>1114425</xdr:colOff>
          <xdr:row>53</xdr:row>
          <xdr:rowOff>714375</xdr:rowOff>
        </xdr:to>
        <xdr:sp macro="" textlink="">
          <xdr:nvSpPr>
            <xdr:cNvPr id="7828" name="Object 660" hidden="1">
              <a:extLst>
                <a:ext uri="{63B3BB69-23CF-44E3-9099-C40C66FF867C}">
                  <a14:compatExt spid="_x0000_s7828"/>
                </a:ext>
                <a:ext uri="{FF2B5EF4-FFF2-40B4-BE49-F238E27FC236}">
                  <a16:creationId xmlns:a16="http://schemas.microsoft.com/office/drawing/2014/main" id="{00000000-0008-0000-0200-00009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54</xdr:row>
          <xdr:rowOff>95250</xdr:rowOff>
        </xdr:from>
        <xdr:to>
          <xdr:col>5</xdr:col>
          <xdr:colOff>1085850</xdr:colOff>
          <xdr:row>54</xdr:row>
          <xdr:rowOff>733425</xdr:rowOff>
        </xdr:to>
        <xdr:sp macro="" textlink="">
          <xdr:nvSpPr>
            <xdr:cNvPr id="7829" name="Object 661" hidden="1">
              <a:extLst>
                <a:ext uri="{63B3BB69-23CF-44E3-9099-C40C66FF867C}">
                  <a14:compatExt spid="_x0000_s7829"/>
                </a:ext>
                <a:ext uri="{FF2B5EF4-FFF2-40B4-BE49-F238E27FC236}">
                  <a16:creationId xmlns:a16="http://schemas.microsoft.com/office/drawing/2014/main" id="{00000000-0008-0000-0200-00009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276225</xdr:colOff>
          <xdr:row>86</xdr:row>
          <xdr:rowOff>57150</xdr:rowOff>
        </xdr:from>
        <xdr:to>
          <xdr:col>5</xdr:col>
          <xdr:colOff>1190625</xdr:colOff>
          <xdr:row>86</xdr:row>
          <xdr:rowOff>742950</xdr:rowOff>
        </xdr:to>
        <xdr:sp macro="" textlink="">
          <xdr:nvSpPr>
            <xdr:cNvPr id="7830" name="Object 662" hidden="1">
              <a:extLst>
                <a:ext uri="{63B3BB69-23CF-44E3-9099-C40C66FF867C}">
                  <a14:compatExt spid="_x0000_s7830"/>
                </a:ext>
                <a:ext uri="{FF2B5EF4-FFF2-40B4-BE49-F238E27FC236}">
                  <a16:creationId xmlns:a16="http://schemas.microsoft.com/office/drawing/2014/main" id="{00000000-0008-0000-0200-00009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276225</xdr:colOff>
          <xdr:row>87</xdr:row>
          <xdr:rowOff>57150</xdr:rowOff>
        </xdr:from>
        <xdr:to>
          <xdr:col>5</xdr:col>
          <xdr:colOff>1190625</xdr:colOff>
          <xdr:row>87</xdr:row>
          <xdr:rowOff>742950</xdr:rowOff>
        </xdr:to>
        <xdr:sp macro="" textlink="">
          <xdr:nvSpPr>
            <xdr:cNvPr id="7831" name="Object 663" hidden="1">
              <a:extLst>
                <a:ext uri="{63B3BB69-23CF-44E3-9099-C40C66FF867C}">
                  <a14:compatExt spid="_x0000_s7831"/>
                </a:ext>
                <a:ext uri="{FF2B5EF4-FFF2-40B4-BE49-F238E27FC236}">
                  <a16:creationId xmlns:a16="http://schemas.microsoft.com/office/drawing/2014/main" id="{00000000-0008-0000-0200-00009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276225</xdr:colOff>
          <xdr:row>88</xdr:row>
          <xdr:rowOff>57150</xdr:rowOff>
        </xdr:from>
        <xdr:to>
          <xdr:col>5</xdr:col>
          <xdr:colOff>1190625</xdr:colOff>
          <xdr:row>88</xdr:row>
          <xdr:rowOff>742950</xdr:rowOff>
        </xdr:to>
        <xdr:sp macro="" textlink="">
          <xdr:nvSpPr>
            <xdr:cNvPr id="7832" name="Object 664" hidden="1">
              <a:extLst>
                <a:ext uri="{63B3BB69-23CF-44E3-9099-C40C66FF867C}">
                  <a14:compatExt spid="_x0000_s7832"/>
                </a:ext>
                <a:ext uri="{FF2B5EF4-FFF2-40B4-BE49-F238E27FC236}">
                  <a16:creationId xmlns:a16="http://schemas.microsoft.com/office/drawing/2014/main" id="{00000000-0008-0000-0200-00009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257175</xdr:colOff>
          <xdr:row>89</xdr:row>
          <xdr:rowOff>57150</xdr:rowOff>
        </xdr:from>
        <xdr:to>
          <xdr:col>5</xdr:col>
          <xdr:colOff>1171575</xdr:colOff>
          <xdr:row>89</xdr:row>
          <xdr:rowOff>742950</xdr:rowOff>
        </xdr:to>
        <xdr:sp macro="" textlink="">
          <xdr:nvSpPr>
            <xdr:cNvPr id="7833" name="Object 665" hidden="1">
              <a:extLst>
                <a:ext uri="{63B3BB69-23CF-44E3-9099-C40C66FF867C}">
                  <a14:compatExt spid="_x0000_s7833"/>
                </a:ext>
                <a:ext uri="{FF2B5EF4-FFF2-40B4-BE49-F238E27FC236}">
                  <a16:creationId xmlns:a16="http://schemas.microsoft.com/office/drawing/2014/main" id="{00000000-0008-0000-0200-00009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257175</xdr:colOff>
          <xdr:row>90</xdr:row>
          <xdr:rowOff>57150</xdr:rowOff>
        </xdr:from>
        <xdr:to>
          <xdr:col>5</xdr:col>
          <xdr:colOff>1171575</xdr:colOff>
          <xdr:row>90</xdr:row>
          <xdr:rowOff>742950</xdr:rowOff>
        </xdr:to>
        <xdr:sp macro="" textlink="">
          <xdr:nvSpPr>
            <xdr:cNvPr id="7834" name="Object 666" hidden="1">
              <a:extLst>
                <a:ext uri="{63B3BB69-23CF-44E3-9099-C40C66FF867C}">
                  <a14:compatExt spid="_x0000_s7834"/>
                </a:ext>
                <a:ext uri="{FF2B5EF4-FFF2-40B4-BE49-F238E27FC236}">
                  <a16:creationId xmlns:a16="http://schemas.microsoft.com/office/drawing/2014/main" id="{00000000-0008-0000-0200-00009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257175</xdr:colOff>
          <xdr:row>91</xdr:row>
          <xdr:rowOff>57150</xdr:rowOff>
        </xdr:from>
        <xdr:to>
          <xdr:col>5</xdr:col>
          <xdr:colOff>1171575</xdr:colOff>
          <xdr:row>91</xdr:row>
          <xdr:rowOff>742950</xdr:rowOff>
        </xdr:to>
        <xdr:sp macro="" textlink="">
          <xdr:nvSpPr>
            <xdr:cNvPr id="7835" name="Object 667" hidden="1">
              <a:extLst>
                <a:ext uri="{63B3BB69-23CF-44E3-9099-C40C66FF867C}">
                  <a14:compatExt spid="_x0000_s7835"/>
                </a:ext>
                <a:ext uri="{FF2B5EF4-FFF2-40B4-BE49-F238E27FC236}">
                  <a16:creationId xmlns:a16="http://schemas.microsoft.com/office/drawing/2014/main" id="{00000000-0008-0000-0200-00009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92</xdr:row>
          <xdr:rowOff>66675</xdr:rowOff>
        </xdr:from>
        <xdr:to>
          <xdr:col>5</xdr:col>
          <xdr:colOff>1162050</xdr:colOff>
          <xdr:row>92</xdr:row>
          <xdr:rowOff>752475</xdr:rowOff>
        </xdr:to>
        <xdr:sp macro="" textlink="">
          <xdr:nvSpPr>
            <xdr:cNvPr id="7836" name="Object 668" hidden="1">
              <a:extLst>
                <a:ext uri="{63B3BB69-23CF-44E3-9099-C40C66FF867C}">
                  <a14:compatExt spid="_x0000_s7836"/>
                </a:ext>
                <a:ext uri="{FF2B5EF4-FFF2-40B4-BE49-F238E27FC236}">
                  <a16:creationId xmlns:a16="http://schemas.microsoft.com/office/drawing/2014/main" id="{00000000-0008-0000-0200-00009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93</xdr:row>
          <xdr:rowOff>95250</xdr:rowOff>
        </xdr:from>
        <xdr:to>
          <xdr:col>5</xdr:col>
          <xdr:colOff>1133475</xdr:colOff>
          <xdr:row>93</xdr:row>
          <xdr:rowOff>781050</xdr:rowOff>
        </xdr:to>
        <xdr:sp macro="" textlink="">
          <xdr:nvSpPr>
            <xdr:cNvPr id="7837" name="Object 669" hidden="1">
              <a:extLst>
                <a:ext uri="{63B3BB69-23CF-44E3-9099-C40C66FF867C}">
                  <a14:compatExt spid="_x0000_s7837"/>
                </a:ext>
                <a:ext uri="{FF2B5EF4-FFF2-40B4-BE49-F238E27FC236}">
                  <a16:creationId xmlns:a16="http://schemas.microsoft.com/office/drawing/2014/main" id="{00000000-0008-0000-0200-00009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122</xdr:row>
          <xdr:rowOff>38100</xdr:rowOff>
        </xdr:from>
        <xdr:to>
          <xdr:col>5</xdr:col>
          <xdr:colOff>1104900</xdr:colOff>
          <xdr:row>122</xdr:row>
          <xdr:rowOff>723900</xdr:rowOff>
        </xdr:to>
        <xdr:sp macro="" textlink="">
          <xdr:nvSpPr>
            <xdr:cNvPr id="7838" name="Object 670" hidden="1">
              <a:extLst>
                <a:ext uri="{63B3BB69-23CF-44E3-9099-C40C66FF867C}">
                  <a14:compatExt spid="_x0000_s7838"/>
                </a:ext>
                <a:ext uri="{FF2B5EF4-FFF2-40B4-BE49-F238E27FC236}">
                  <a16:creationId xmlns:a16="http://schemas.microsoft.com/office/drawing/2014/main" id="{00000000-0008-0000-0200-00009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126</xdr:row>
          <xdr:rowOff>47625</xdr:rowOff>
        </xdr:from>
        <xdr:to>
          <xdr:col>5</xdr:col>
          <xdr:colOff>1095375</xdr:colOff>
          <xdr:row>126</xdr:row>
          <xdr:rowOff>733425</xdr:rowOff>
        </xdr:to>
        <xdr:sp macro="" textlink="">
          <xdr:nvSpPr>
            <xdr:cNvPr id="7839" name="Object 671" hidden="1">
              <a:extLst>
                <a:ext uri="{63B3BB69-23CF-44E3-9099-C40C66FF867C}">
                  <a14:compatExt spid="_x0000_s7839"/>
                </a:ext>
                <a:ext uri="{FF2B5EF4-FFF2-40B4-BE49-F238E27FC236}">
                  <a16:creationId xmlns:a16="http://schemas.microsoft.com/office/drawing/2014/main" id="{00000000-0008-0000-0200-00009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127</xdr:row>
          <xdr:rowOff>38100</xdr:rowOff>
        </xdr:from>
        <xdr:to>
          <xdr:col>5</xdr:col>
          <xdr:colOff>1076325</xdr:colOff>
          <xdr:row>127</xdr:row>
          <xdr:rowOff>723900</xdr:rowOff>
        </xdr:to>
        <xdr:sp macro="" textlink="">
          <xdr:nvSpPr>
            <xdr:cNvPr id="7840" name="Object 672" hidden="1">
              <a:extLst>
                <a:ext uri="{63B3BB69-23CF-44E3-9099-C40C66FF867C}">
                  <a14:compatExt spid="_x0000_s7840"/>
                </a:ext>
                <a:ext uri="{FF2B5EF4-FFF2-40B4-BE49-F238E27FC236}">
                  <a16:creationId xmlns:a16="http://schemas.microsoft.com/office/drawing/2014/main" id="{00000000-0008-0000-0200-0000A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128</xdr:row>
          <xdr:rowOff>57150</xdr:rowOff>
        </xdr:from>
        <xdr:to>
          <xdr:col>5</xdr:col>
          <xdr:colOff>1095375</xdr:colOff>
          <xdr:row>128</xdr:row>
          <xdr:rowOff>742950</xdr:rowOff>
        </xdr:to>
        <xdr:sp macro="" textlink="">
          <xdr:nvSpPr>
            <xdr:cNvPr id="7841" name="Object 673" hidden="1">
              <a:extLst>
                <a:ext uri="{63B3BB69-23CF-44E3-9099-C40C66FF867C}">
                  <a14:compatExt spid="_x0000_s7841"/>
                </a:ext>
                <a:ext uri="{FF2B5EF4-FFF2-40B4-BE49-F238E27FC236}">
                  <a16:creationId xmlns:a16="http://schemas.microsoft.com/office/drawing/2014/main" id="{00000000-0008-0000-0200-0000A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129</xdr:row>
          <xdr:rowOff>47625</xdr:rowOff>
        </xdr:from>
        <xdr:to>
          <xdr:col>5</xdr:col>
          <xdr:colOff>1085850</xdr:colOff>
          <xdr:row>129</xdr:row>
          <xdr:rowOff>733425</xdr:rowOff>
        </xdr:to>
        <xdr:sp macro="" textlink="">
          <xdr:nvSpPr>
            <xdr:cNvPr id="7842" name="Object 674" hidden="1">
              <a:extLst>
                <a:ext uri="{63B3BB69-23CF-44E3-9099-C40C66FF867C}">
                  <a14:compatExt spid="_x0000_s7842"/>
                </a:ext>
                <a:ext uri="{FF2B5EF4-FFF2-40B4-BE49-F238E27FC236}">
                  <a16:creationId xmlns:a16="http://schemas.microsoft.com/office/drawing/2014/main" id="{00000000-0008-0000-0200-0000A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130</xdr:row>
          <xdr:rowOff>47625</xdr:rowOff>
        </xdr:from>
        <xdr:to>
          <xdr:col>5</xdr:col>
          <xdr:colOff>1085850</xdr:colOff>
          <xdr:row>130</xdr:row>
          <xdr:rowOff>733425</xdr:rowOff>
        </xdr:to>
        <xdr:sp macro="" textlink="">
          <xdr:nvSpPr>
            <xdr:cNvPr id="7843" name="Object 675" hidden="1">
              <a:extLst>
                <a:ext uri="{63B3BB69-23CF-44E3-9099-C40C66FF867C}">
                  <a14:compatExt spid="_x0000_s7843"/>
                </a:ext>
                <a:ext uri="{FF2B5EF4-FFF2-40B4-BE49-F238E27FC236}">
                  <a16:creationId xmlns:a16="http://schemas.microsoft.com/office/drawing/2014/main" id="{00000000-0008-0000-0200-0000A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131</xdr:row>
          <xdr:rowOff>47625</xdr:rowOff>
        </xdr:from>
        <xdr:to>
          <xdr:col>5</xdr:col>
          <xdr:colOff>1095375</xdr:colOff>
          <xdr:row>131</xdr:row>
          <xdr:rowOff>733425</xdr:rowOff>
        </xdr:to>
        <xdr:sp macro="" textlink="">
          <xdr:nvSpPr>
            <xdr:cNvPr id="7844" name="Object 676" hidden="1">
              <a:extLst>
                <a:ext uri="{63B3BB69-23CF-44E3-9099-C40C66FF867C}">
                  <a14:compatExt spid="_x0000_s7844"/>
                </a:ext>
                <a:ext uri="{FF2B5EF4-FFF2-40B4-BE49-F238E27FC236}">
                  <a16:creationId xmlns:a16="http://schemas.microsoft.com/office/drawing/2014/main" id="{00000000-0008-0000-0200-0000A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132</xdr:row>
          <xdr:rowOff>38100</xdr:rowOff>
        </xdr:from>
        <xdr:to>
          <xdr:col>5</xdr:col>
          <xdr:colOff>1076325</xdr:colOff>
          <xdr:row>132</xdr:row>
          <xdr:rowOff>723900</xdr:rowOff>
        </xdr:to>
        <xdr:sp macro="" textlink="">
          <xdr:nvSpPr>
            <xdr:cNvPr id="7845" name="Object 677" hidden="1">
              <a:extLst>
                <a:ext uri="{63B3BB69-23CF-44E3-9099-C40C66FF867C}">
                  <a14:compatExt spid="_x0000_s7845"/>
                </a:ext>
                <a:ext uri="{FF2B5EF4-FFF2-40B4-BE49-F238E27FC236}">
                  <a16:creationId xmlns:a16="http://schemas.microsoft.com/office/drawing/2014/main" id="{00000000-0008-0000-0200-0000A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133</xdr:row>
          <xdr:rowOff>38100</xdr:rowOff>
        </xdr:from>
        <xdr:to>
          <xdr:col>5</xdr:col>
          <xdr:colOff>1076325</xdr:colOff>
          <xdr:row>133</xdr:row>
          <xdr:rowOff>723900</xdr:rowOff>
        </xdr:to>
        <xdr:sp macro="" textlink="">
          <xdr:nvSpPr>
            <xdr:cNvPr id="7846" name="Object 678" hidden="1">
              <a:extLst>
                <a:ext uri="{63B3BB69-23CF-44E3-9099-C40C66FF867C}">
                  <a14:compatExt spid="_x0000_s7846"/>
                </a:ext>
                <a:ext uri="{FF2B5EF4-FFF2-40B4-BE49-F238E27FC236}">
                  <a16:creationId xmlns:a16="http://schemas.microsoft.com/office/drawing/2014/main" id="{00000000-0008-0000-0200-0000A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135</xdr:row>
          <xdr:rowOff>47625</xdr:rowOff>
        </xdr:from>
        <xdr:to>
          <xdr:col>5</xdr:col>
          <xdr:colOff>1104900</xdr:colOff>
          <xdr:row>135</xdr:row>
          <xdr:rowOff>742950</xdr:rowOff>
        </xdr:to>
        <xdr:sp macro="" textlink="">
          <xdr:nvSpPr>
            <xdr:cNvPr id="7847" name="Object 679" hidden="1">
              <a:extLst>
                <a:ext uri="{63B3BB69-23CF-44E3-9099-C40C66FF867C}">
                  <a14:compatExt spid="_x0000_s7847"/>
                </a:ext>
                <a:ext uri="{FF2B5EF4-FFF2-40B4-BE49-F238E27FC236}">
                  <a16:creationId xmlns:a16="http://schemas.microsoft.com/office/drawing/2014/main" id="{00000000-0008-0000-0200-0000A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136</xdr:row>
          <xdr:rowOff>47625</xdr:rowOff>
        </xdr:from>
        <xdr:to>
          <xdr:col>5</xdr:col>
          <xdr:colOff>1104900</xdr:colOff>
          <xdr:row>136</xdr:row>
          <xdr:rowOff>704850</xdr:rowOff>
        </xdr:to>
        <xdr:sp macro="" textlink="">
          <xdr:nvSpPr>
            <xdr:cNvPr id="7848" name="Object 680" hidden="1">
              <a:extLst>
                <a:ext uri="{63B3BB69-23CF-44E3-9099-C40C66FF867C}">
                  <a14:compatExt spid="_x0000_s7848"/>
                </a:ext>
                <a:ext uri="{FF2B5EF4-FFF2-40B4-BE49-F238E27FC236}">
                  <a16:creationId xmlns:a16="http://schemas.microsoft.com/office/drawing/2014/main" id="{00000000-0008-0000-0200-0000A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137</xdr:row>
          <xdr:rowOff>47625</xdr:rowOff>
        </xdr:from>
        <xdr:to>
          <xdr:col>5</xdr:col>
          <xdr:colOff>1104900</xdr:colOff>
          <xdr:row>137</xdr:row>
          <xdr:rowOff>742950</xdr:rowOff>
        </xdr:to>
        <xdr:sp macro="" textlink="">
          <xdr:nvSpPr>
            <xdr:cNvPr id="7849" name="Object 681" hidden="1">
              <a:extLst>
                <a:ext uri="{63B3BB69-23CF-44E3-9099-C40C66FF867C}">
                  <a14:compatExt spid="_x0000_s7849"/>
                </a:ext>
                <a:ext uri="{FF2B5EF4-FFF2-40B4-BE49-F238E27FC236}">
                  <a16:creationId xmlns:a16="http://schemas.microsoft.com/office/drawing/2014/main" id="{00000000-0008-0000-0200-0000A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138</xdr:row>
          <xdr:rowOff>47625</xdr:rowOff>
        </xdr:from>
        <xdr:to>
          <xdr:col>5</xdr:col>
          <xdr:colOff>1104900</xdr:colOff>
          <xdr:row>138</xdr:row>
          <xdr:rowOff>714375</xdr:rowOff>
        </xdr:to>
        <xdr:sp macro="" textlink="">
          <xdr:nvSpPr>
            <xdr:cNvPr id="7850" name="Object 682" hidden="1">
              <a:extLst>
                <a:ext uri="{63B3BB69-23CF-44E3-9099-C40C66FF867C}">
                  <a14:compatExt spid="_x0000_s7850"/>
                </a:ext>
                <a:ext uri="{FF2B5EF4-FFF2-40B4-BE49-F238E27FC236}">
                  <a16:creationId xmlns:a16="http://schemas.microsoft.com/office/drawing/2014/main" id="{00000000-0008-0000-0200-0000A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139</xdr:row>
          <xdr:rowOff>47625</xdr:rowOff>
        </xdr:from>
        <xdr:to>
          <xdr:col>5</xdr:col>
          <xdr:colOff>1104900</xdr:colOff>
          <xdr:row>139</xdr:row>
          <xdr:rowOff>714375</xdr:rowOff>
        </xdr:to>
        <xdr:sp macro="" textlink="">
          <xdr:nvSpPr>
            <xdr:cNvPr id="7851" name="Object 683" hidden="1">
              <a:extLst>
                <a:ext uri="{63B3BB69-23CF-44E3-9099-C40C66FF867C}">
                  <a14:compatExt spid="_x0000_s7851"/>
                </a:ext>
                <a:ext uri="{FF2B5EF4-FFF2-40B4-BE49-F238E27FC236}">
                  <a16:creationId xmlns:a16="http://schemas.microsoft.com/office/drawing/2014/main" id="{00000000-0008-0000-0200-0000A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140</xdr:row>
          <xdr:rowOff>47625</xdr:rowOff>
        </xdr:from>
        <xdr:to>
          <xdr:col>5</xdr:col>
          <xdr:colOff>1104900</xdr:colOff>
          <xdr:row>140</xdr:row>
          <xdr:rowOff>714375</xdr:rowOff>
        </xdr:to>
        <xdr:sp macro="" textlink="">
          <xdr:nvSpPr>
            <xdr:cNvPr id="7852" name="Object 684" hidden="1">
              <a:extLst>
                <a:ext uri="{63B3BB69-23CF-44E3-9099-C40C66FF867C}">
                  <a14:compatExt spid="_x0000_s7852"/>
                </a:ext>
                <a:ext uri="{FF2B5EF4-FFF2-40B4-BE49-F238E27FC236}">
                  <a16:creationId xmlns:a16="http://schemas.microsoft.com/office/drawing/2014/main" id="{00000000-0008-0000-0200-0000A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142</xdr:row>
          <xdr:rowOff>47625</xdr:rowOff>
        </xdr:from>
        <xdr:to>
          <xdr:col>5</xdr:col>
          <xdr:colOff>1104900</xdr:colOff>
          <xdr:row>142</xdr:row>
          <xdr:rowOff>628650</xdr:rowOff>
        </xdr:to>
        <xdr:sp macro="" textlink="">
          <xdr:nvSpPr>
            <xdr:cNvPr id="7853" name="Object 685" hidden="1">
              <a:extLst>
                <a:ext uri="{63B3BB69-23CF-44E3-9099-C40C66FF867C}">
                  <a14:compatExt spid="_x0000_s7853"/>
                </a:ext>
                <a:ext uri="{FF2B5EF4-FFF2-40B4-BE49-F238E27FC236}">
                  <a16:creationId xmlns:a16="http://schemas.microsoft.com/office/drawing/2014/main" id="{00000000-0008-0000-0200-0000A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143</xdr:row>
          <xdr:rowOff>47625</xdr:rowOff>
        </xdr:from>
        <xdr:to>
          <xdr:col>5</xdr:col>
          <xdr:colOff>1104900</xdr:colOff>
          <xdr:row>143</xdr:row>
          <xdr:rowOff>628650</xdr:rowOff>
        </xdr:to>
        <xdr:sp macro="" textlink="">
          <xdr:nvSpPr>
            <xdr:cNvPr id="7854" name="Object 686" hidden="1">
              <a:extLst>
                <a:ext uri="{63B3BB69-23CF-44E3-9099-C40C66FF867C}">
                  <a14:compatExt spid="_x0000_s7854"/>
                </a:ext>
                <a:ext uri="{FF2B5EF4-FFF2-40B4-BE49-F238E27FC236}">
                  <a16:creationId xmlns:a16="http://schemas.microsoft.com/office/drawing/2014/main" id="{00000000-0008-0000-0200-0000A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144</xdr:row>
          <xdr:rowOff>47625</xdr:rowOff>
        </xdr:from>
        <xdr:to>
          <xdr:col>5</xdr:col>
          <xdr:colOff>1104900</xdr:colOff>
          <xdr:row>144</xdr:row>
          <xdr:rowOff>628650</xdr:rowOff>
        </xdr:to>
        <xdr:sp macro="" textlink="">
          <xdr:nvSpPr>
            <xdr:cNvPr id="7855" name="Object 687" hidden="1">
              <a:extLst>
                <a:ext uri="{63B3BB69-23CF-44E3-9099-C40C66FF867C}">
                  <a14:compatExt spid="_x0000_s7855"/>
                </a:ext>
                <a:ext uri="{FF2B5EF4-FFF2-40B4-BE49-F238E27FC236}">
                  <a16:creationId xmlns:a16="http://schemas.microsoft.com/office/drawing/2014/main" id="{00000000-0008-0000-0200-0000A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145</xdr:row>
          <xdr:rowOff>47625</xdr:rowOff>
        </xdr:from>
        <xdr:to>
          <xdr:col>5</xdr:col>
          <xdr:colOff>1104900</xdr:colOff>
          <xdr:row>145</xdr:row>
          <xdr:rowOff>628650</xdr:rowOff>
        </xdr:to>
        <xdr:sp macro="" textlink="">
          <xdr:nvSpPr>
            <xdr:cNvPr id="7856" name="Object 688" hidden="1">
              <a:extLst>
                <a:ext uri="{63B3BB69-23CF-44E3-9099-C40C66FF867C}">
                  <a14:compatExt spid="_x0000_s7856"/>
                </a:ext>
                <a:ext uri="{FF2B5EF4-FFF2-40B4-BE49-F238E27FC236}">
                  <a16:creationId xmlns:a16="http://schemas.microsoft.com/office/drawing/2014/main" id="{00000000-0008-0000-0200-0000B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146</xdr:row>
          <xdr:rowOff>47625</xdr:rowOff>
        </xdr:from>
        <xdr:to>
          <xdr:col>5</xdr:col>
          <xdr:colOff>1133475</xdr:colOff>
          <xdr:row>146</xdr:row>
          <xdr:rowOff>733425</xdr:rowOff>
        </xdr:to>
        <xdr:sp macro="" textlink="">
          <xdr:nvSpPr>
            <xdr:cNvPr id="7857" name="Object 689" hidden="1">
              <a:extLst>
                <a:ext uri="{63B3BB69-23CF-44E3-9099-C40C66FF867C}">
                  <a14:compatExt spid="_x0000_s7857"/>
                </a:ext>
                <a:ext uri="{FF2B5EF4-FFF2-40B4-BE49-F238E27FC236}">
                  <a16:creationId xmlns:a16="http://schemas.microsoft.com/office/drawing/2014/main" id="{00000000-0008-0000-0200-0000B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147</xdr:row>
          <xdr:rowOff>47625</xdr:rowOff>
        </xdr:from>
        <xdr:to>
          <xdr:col>5</xdr:col>
          <xdr:colOff>1104900</xdr:colOff>
          <xdr:row>147</xdr:row>
          <xdr:rowOff>628650</xdr:rowOff>
        </xdr:to>
        <xdr:sp macro="" textlink="">
          <xdr:nvSpPr>
            <xdr:cNvPr id="7858" name="Object 690" hidden="1">
              <a:extLst>
                <a:ext uri="{63B3BB69-23CF-44E3-9099-C40C66FF867C}">
                  <a14:compatExt spid="_x0000_s7858"/>
                </a:ext>
                <a:ext uri="{FF2B5EF4-FFF2-40B4-BE49-F238E27FC236}">
                  <a16:creationId xmlns:a16="http://schemas.microsoft.com/office/drawing/2014/main" id="{00000000-0008-0000-0200-0000B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148</xdr:row>
          <xdr:rowOff>47625</xdr:rowOff>
        </xdr:from>
        <xdr:to>
          <xdr:col>5</xdr:col>
          <xdr:colOff>1104900</xdr:colOff>
          <xdr:row>148</xdr:row>
          <xdr:rowOff>628650</xdr:rowOff>
        </xdr:to>
        <xdr:sp macro="" textlink="">
          <xdr:nvSpPr>
            <xdr:cNvPr id="7859" name="Object 691" hidden="1">
              <a:extLst>
                <a:ext uri="{63B3BB69-23CF-44E3-9099-C40C66FF867C}">
                  <a14:compatExt spid="_x0000_s7859"/>
                </a:ext>
                <a:ext uri="{FF2B5EF4-FFF2-40B4-BE49-F238E27FC236}">
                  <a16:creationId xmlns:a16="http://schemas.microsoft.com/office/drawing/2014/main" id="{00000000-0008-0000-0200-0000B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150</xdr:row>
          <xdr:rowOff>47625</xdr:rowOff>
        </xdr:from>
        <xdr:to>
          <xdr:col>5</xdr:col>
          <xdr:colOff>1104900</xdr:colOff>
          <xdr:row>150</xdr:row>
          <xdr:rowOff>628650</xdr:rowOff>
        </xdr:to>
        <xdr:sp macro="" textlink="">
          <xdr:nvSpPr>
            <xdr:cNvPr id="7860" name="Object 692" hidden="1">
              <a:extLst>
                <a:ext uri="{63B3BB69-23CF-44E3-9099-C40C66FF867C}">
                  <a14:compatExt spid="_x0000_s7860"/>
                </a:ext>
                <a:ext uri="{FF2B5EF4-FFF2-40B4-BE49-F238E27FC236}">
                  <a16:creationId xmlns:a16="http://schemas.microsoft.com/office/drawing/2014/main" id="{00000000-0008-0000-0200-0000B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149</xdr:row>
          <xdr:rowOff>47625</xdr:rowOff>
        </xdr:from>
        <xdr:to>
          <xdr:col>5</xdr:col>
          <xdr:colOff>1104900</xdr:colOff>
          <xdr:row>149</xdr:row>
          <xdr:rowOff>628650</xdr:rowOff>
        </xdr:to>
        <xdr:sp macro="" textlink="">
          <xdr:nvSpPr>
            <xdr:cNvPr id="7861" name="Object 693" hidden="1">
              <a:extLst>
                <a:ext uri="{63B3BB69-23CF-44E3-9099-C40C66FF867C}">
                  <a14:compatExt spid="_x0000_s7861"/>
                </a:ext>
                <a:ext uri="{FF2B5EF4-FFF2-40B4-BE49-F238E27FC236}">
                  <a16:creationId xmlns:a16="http://schemas.microsoft.com/office/drawing/2014/main" id="{00000000-0008-0000-0200-0000B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151</xdr:row>
          <xdr:rowOff>47625</xdr:rowOff>
        </xdr:from>
        <xdr:to>
          <xdr:col>5</xdr:col>
          <xdr:colOff>1133475</xdr:colOff>
          <xdr:row>151</xdr:row>
          <xdr:rowOff>733425</xdr:rowOff>
        </xdr:to>
        <xdr:sp macro="" textlink="">
          <xdr:nvSpPr>
            <xdr:cNvPr id="7862" name="Object 694" hidden="1">
              <a:extLst>
                <a:ext uri="{63B3BB69-23CF-44E3-9099-C40C66FF867C}">
                  <a14:compatExt spid="_x0000_s7862"/>
                </a:ext>
                <a:ext uri="{FF2B5EF4-FFF2-40B4-BE49-F238E27FC236}">
                  <a16:creationId xmlns:a16="http://schemas.microsoft.com/office/drawing/2014/main" id="{00000000-0008-0000-0200-0000B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153</xdr:row>
          <xdr:rowOff>38100</xdr:rowOff>
        </xdr:from>
        <xdr:to>
          <xdr:col>5</xdr:col>
          <xdr:colOff>1095375</xdr:colOff>
          <xdr:row>153</xdr:row>
          <xdr:rowOff>723900</xdr:rowOff>
        </xdr:to>
        <xdr:sp macro="" textlink="">
          <xdr:nvSpPr>
            <xdr:cNvPr id="7863" name="Object 695" hidden="1">
              <a:extLst>
                <a:ext uri="{63B3BB69-23CF-44E3-9099-C40C66FF867C}">
                  <a14:compatExt spid="_x0000_s7863"/>
                </a:ext>
                <a:ext uri="{FF2B5EF4-FFF2-40B4-BE49-F238E27FC236}">
                  <a16:creationId xmlns:a16="http://schemas.microsoft.com/office/drawing/2014/main" id="{00000000-0008-0000-0200-0000B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228600</xdr:colOff>
          <xdr:row>154</xdr:row>
          <xdr:rowOff>38100</xdr:rowOff>
        </xdr:from>
        <xdr:to>
          <xdr:col>5</xdr:col>
          <xdr:colOff>1143000</xdr:colOff>
          <xdr:row>154</xdr:row>
          <xdr:rowOff>723900</xdr:rowOff>
        </xdr:to>
        <xdr:sp macro="" textlink="">
          <xdr:nvSpPr>
            <xdr:cNvPr id="7864" name="Object 696" hidden="1">
              <a:extLst>
                <a:ext uri="{63B3BB69-23CF-44E3-9099-C40C66FF867C}">
                  <a14:compatExt spid="_x0000_s7864"/>
                </a:ext>
                <a:ext uri="{FF2B5EF4-FFF2-40B4-BE49-F238E27FC236}">
                  <a16:creationId xmlns:a16="http://schemas.microsoft.com/office/drawing/2014/main" id="{00000000-0008-0000-0200-0000B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156</xdr:row>
          <xdr:rowOff>47625</xdr:rowOff>
        </xdr:from>
        <xdr:to>
          <xdr:col>5</xdr:col>
          <xdr:colOff>1104900</xdr:colOff>
          <xdr:row>156</xdr:row>
          <xdr:rowOff>628650</xdr:rowOff>
        </xdr:to>
        <xdr:sp macro="" textlink="">
          <xdr:nvSpPr>
            <xdr:cNvPr id="7865" name="Object 697" hidden="1">
              <a:extLst>
                <a:ext uri="{63B3BB69-23CF-44E3-9099-C40C66FF867C}">
                  <a14:compatExt spid="_x0000_s7865"/>
                </a:ext>
                <a:ext uri="{FF2B5EF4-FFF2-40B4-BE49-F238E27FC236}">
                  <a16:creationId xmlns:a16="http://schemas.microsoft.com/office/drawing/2014/main" id="{00000000-0008-0000-0200-0000B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157</xdr:row>
          <xdr:rowOff>47625</xdr:rowOff>
        </xdr:from>
        <xdr:to>
          <xdr:col>5</xdr:col>
          <xdr:colOff>1104900</xdr:colOff>
          <xdr:row>157</xdr:row>
          <xdr:rowOff>628650</xdr:rowOff>
        </xdr:to>
        <xdr:sp macro="" textlink="">
          <xdr:nvSpPr>
            <xdr:cNvPr id="7866" name="Object 698" hidden="1">
              <a:extLst>
                <a:ext uri="{63B3BB69-23CF-44E3-9099-C40C66FF867C}">
                  <a14:compatExt spid="_x0000_s7866"/>
                </a:ext>
                <a:ext uri="{FF2B5EF4-FFF2-40B4-BE49-F238E27FC236}">
                  <a16:creationId xmlns:a16="http://schemas.microsoft.com/office/drawing/2014/main" id="{00000000-0008-0000-0200-0000B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158</xdr:row>
          <xdr:rowOff>47625</xdr:rowOff>
        </xdr:from>
        <xdr:to>
          <xdr:col>5</xdr:col>
          <xdr:colOff>1104900</xdr:colOff>
          <xdr:row>158</xdr:row>
          <xdr:rowOff>628650</xdr:rowOff>
        </xdr:to>
        <xdr:sp macro="" textlink="">
          <xdr:nvSpPr>
            <xdr:cNvPr id="7867" name="Object 699" hidden="1">
              <a:extLst>
                <a:ext uri="{63B3BB69-23CF-44E3-9099-C40C66FF867C}">
                  <a14:compatExt spid="_x0000_s7867"/>
                </a:ext>
                <a:ext uri="{FF2B5EF4-FFF2-40B4-BE49-F238E27FC236}">
                  <a16:creationId xmlns:a16="http://schemas.microsoft.com/office/drawing/2014/main" id="{00000000-0008-0000-0200-0000B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159</xdr:row>
          <xdr:rowOff>47625</xdr:rowOff>
        </xdr:from>
        <xdr:to>
          <xdr:col>5</xdr:col>
          <xdr:colOff>1104900</xdr:colOff>
          <xdr:row>159</xdr:row>
          <xdr:rowOff>628650</xdr:rowOff>
        </xdr:to>
        <xdr:sp macro="" textlink="">
          <xdr:nvSpPr>
            <xdr:cNvPr id="7868" name="Object 700" hidden="1">
              <a:extLst>
                <a:ext uri="{63B3BB69-23CF-44E3-9099-C40C66FF867C}">
                  <a14:compatExt spid="_x0000_s7868"/>
                </a:ext>
                <a:ext uri="{FF2B5EF4-FFF2-40B4-BE49-F238E27FC236}">
                  <a16:creationId xmlns:a16="http://schemas.microsoft.com/office/drawing/2014/main" id="{00000000-0008-0000-0200-0000B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160</xdr:row>
          <xdr:rowOff>47625</xdr:rowOff>
        </xdr:from>
        <xdr:to>
          <xdr:col>5</xdr:col>
          <xdr:colOff>1104900</xdr:colOff>
          <xdr:row>160</xdr:row>
          <xdr:rowOff>628650</xdr:rowOff>
        </xdr:to>
        <xdr:sp macro="" textlink="">
          <xdr:nvSpPr>
            <xdr:cNvPr id="7869" name="Object 701" hidden="1">
              <a:extLst>
                <a:ext uri="{63B3BB69-23CF-44E3-9099-C40C66FF867C}">
                  <a14:compatExt spid="_x0000_s7869"/>
                </a:ext>
                <a:ext uri="{FF2B5EF4-FFF2-40B4-BE49-F238E27FC236}">
                  <a16:creationId xmlns:a16="http://schemas.microsoft.com/office/drawing/2014/main" id="{00000000-0008-0000-0200-0000B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161</xdr:row>
          <xdr:rowOff>47625</xdr:rowOff>
        </xdr:from>
        <xdr:to>
          <xdr:col>5</xdr:col>
          <xdr:colOff>1104900</xdr:colOff>
          <xdr:row>161</xdr:row>
          <xdr:rowOff>628650</xdr:rowOff>
        </xdr:to>
        <xdr:sp macro="" textlink="">
          <xdr:nvSpPr>
            <xdr:cNvPr id="7870" name="Object 702" hidden="1">
              <a:extLst>
                <a:ext uri="{63B3BB69-23CF-44E3-9099-C40C66FF867C}">
                  <a14:compatExt spid="_x0000_s7870"/>
                </a:ext>
                <a:ext uri="{FF2B5EF4-FFF2-40B4-BE49-F238E27FC236}">
                  <a16:creationId xmlns:a16="http://schemas.microsoft.com/office/drawing/2014/main" id="{00000000-0008-0000-0200-0000B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162</xdr:row>
          <xdr:rowOff>47625</xdr:rowOff>
        </xdr:from>
        <xdr:to>
          <xdr:col>5</xdr:col>
          <xdr:colOff>1104900</xdr:colOff>
          <xdr:row>162</xdr:row>
          <xdr:rowOff>628650</xdr:rowOff>
        </xdr:to>
        <xdr:sp macro="" textlink="">
          <xdr:nvSpPr>
            <xdr:cNvPr id="7871" name="Object 703" hidden="1">
              <a:extLst>
                <a:ext uri="{63B3BB69-23CF-44E3-9099-C40C66FF867C}">
                  <a14:compatExt spid="_x0000_s7871"/>
                </a:ext>
                <a:ext uri="{FF2B5EF4-FFF2-40B4-BE49-F238E27FC236}">
                  <a16:creationId xmlns:a16="http://schemas.microsoft.com/office/drawing/2014/main" id="{00000000-0008-0000-0200-0000B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164</xdr:row>
          <xdr:rowOff>47625</xdr:rowOff>
        </xdr:from>
        <xdr:to>
          <xdr:col>5</xdr:col>
          <xdr:colOff>1104900</xdr:colOff>
          <xdr:row>164</xdr:row>
          <xdr:rowOff>714375</xdr:rowOff>
        </xdr:to>
        <xdr:sp macro="" textlink="">
          <xdr:nvSpPr>
            <xdr:cNvPr id="7872" name="Object 704" hidden="1">
              <a:extLst>
                <a:ext uri="{63B3BB69-23CF-44E3-9099-C40C66FF867C}">
                  <a14:compatExt spid="_x0000_s7872"/>
                </a:ext>
                <a:ext uri="{FF2B5EF4-FFF2-40B4-BE49-F238E27FC236}">
                  <a16:creationId xmlns:a16="http://schemas.microsoft.com/office/drawing/2014/main" id="{00000000-0008-0000-0200-0000C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165</xdr:row>
          <xdr:rowOff>47625</xdr:rowOff>
        </xdr:from>
        <xdr:to>
          <xdr:col>5</xdr:col>
          <xdr:colOff>1104900</xdr:colOff>
          <xdr:row>165</xdr:row>
          <xdr:rowOff>714375</xdr:rowOff>
        </xdr:to>
        <xdr:sp macro="" textlink="">
          <xdr:nvSpPr>
            <xdr:cNvPr id="7873" name="Object 705" hidden="1">
              <a:extLst>
                <a:ext uri="{63B3BB69-23CF-44E3-9099-C40C66FF867C}">
                  <a14:compatExt spid="_x0000_s7873"/>
                </a:ext>
                <a:ext uri="{FF2B5EF4-FFF2-40B4-BE49-F238E27FC236}">
                  <a16:creationId xmlns:a16="http://schemas.microsoft.com/office/drawing/2014/main" id="{00000000-0008-0000-0200-0000C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166</xdr:row>
          <xdr:rowOff>76200</xdr:rowOff>
        </xdr:from>
        <xdr:to>
          <xdr:col>5</xdr:col>
          <xdr:colOff>1114425</xdr:colOff>
          <xdr:row>166</xdr:row>
          <xdr:rowOff>714375</xdr:rowOff>
        </xdr:to>
        <xdr:sp macro="" textlink="">
          <xdr:nvSpPr>
            <xdr:cNvPr id="7874" name="Object 706" hidden="1">
              <a:extLst>
                <a:ext uri="{63B3BB69-23CF-44E3-9099-C40C66FF867C}">
                  <a14:compatExt spid="_x0000_s7874"/>
                </a:ext>
                <a:ext uri="{FF2B5EF4-FFF2-40B4-BE49-F238E27FC236}">
                  <a16:creationId xmlns:a16="http://schemas.microsoft.com/office/drawing/2014/main" id="{00000000-0008-0000-0200-0000C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168</xdr:row>
          <xdr:rowOff>47625</xdr:rowOff>
        </xdr:from>
        <xdr:to>
          <xdr:col>5</xdr:col>
          <xdr:colOff>1104900</xdr:colOff>
          <xdr:row>168</xdr:row>
          <xdr:rowOff>714375</xdr:rowOff>
        </xdr:to>
        <xdr:sp macro="" textlink="">
          <xdr:nvSpPr>
            <xdr:cNvPr id="7876" name="Object 708" hidden="1">
              <a:extLst>
                <a:ext uri="{63B3BB69-23CF-44E3-9099-C40C66FF867C}">
                  <a14:compatExt spid="_x0000_s7876"/>
                </a:ext>
                <a:ext uri="{FF2B5EF4-FFF2-40B4-BE49-F238E27FC236}">
                  <a16:creationId xmlns:a16="http://schemas.microsoft.com/office/drawing/2014/main" id="{00000000-0008-0000-0200-0000C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169</xdr:row>
          <xdr:rowOff>47625</xdr:rowOff>
        </xdr:from>
        <xdr:to>
          <xdr:col>5</xdr:col>
          <xdr:colOff>1104900</xdr:colOff>
          <xdr:row>169</xdr:row>
          <xdr:rowOff>714375</xdr:rowOff>
        </xdr:to>
        <xdr:sp macro="" textlink="">
          <xdr:nvSpPr>
            <xdr:cNvPr id="7877" name="Object 709" hidden="1">
              <a:extLst>
                <a:ext uri="{63B3BB69-23CF-44E3-9099-C40C66FF867C}">
                  <a14:compatExt spid="_x0000_s7877"/>
                </a:ext>
                <a:ext uri="{FF2B5EF4-FFF2-40B4-BE49-F238E27FC236}">
                  <a16:creationId xmlns:a16="http://schemas.microsoft.com/office/drawing/2014/main" id="{00000000-0008-0000-0200-0000C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171</xdr:row>
          <xdr:rowOff>47625</xdr:rowOff>
        </xdr:from>
        <xdr:to>
          <xdr:col>5</xdr:col>
          <xdr:colOff>1104900</xdr:colOff>
          <xdr:row>171</xdr:row>
          <xdr:rowOff>628650</xdr:rowOff>
        </xdr:to>
        <xdr:sp macro="" textlink="">
          <xdr:nvSpPr>
            <xdr:cNvPr id="7878" name="Object 710" hidden="1">
              <a:extLst>
                <a:ext uri="{63B3BB69-23CF-44E3-9099-C40C66FF867C}">
                  <a14:compatExt spid="_x0000_s7878"/>
                </a:ext>
                <a:ext uri="{FF2B5EF4-FFF2-40B4-BE49-F238E27FC236}">
                  <a16:creationId xmlns:a16="http://schemas.microsoft.com/office/drawing/2014/main" id="{00000000-0008-0000-0200-0000C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172</xdr:row>
          <xdr:rowOff>47625</xdr:rowOff>
        </xdr:from>
        <xdr:to>
          <xdr:col>5</xdr:col>
          <xdr:colOff>1104900</xdr:colOff>
          <xdr:row>172</xdr:row>
          <xdr:rowOff>628650</xdr:rowOff>
        </xdr:to>
        <xdr:sp macro="" textlink="">
          <xdr:nvSpPr>
            <xdr:cNvPr id="7879" name="Object 711" hidden="1">
              <a:extLst>
                <a:ext uri="{63B3BB69-23CF-44E3-9099-C40C66FF867C}">
                  <a14:compatExt spid="_x0000_s7879"/>
                </a:ext>
                <a:ext uri="{FF2B5EF4-FFF2-40B4-BE49-F238E27FC236}">
                  <a16:creationId xmlns:a16="http://schemas.microsoft.com/office/drawing/2014/main" id="{00000000-0008-0000-0200-0000C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173</xdr:row>
          <xdr:rowOff>47625</xdr:rowOff>
        </xdr:from>
        <xdr:to>
          <xdr:col>5</xdr:col>
          <xdr:colOff>1104900</xdr:colOff>
          <xdr:row>173</xdr:row>
          <xdr:rowOff>628650</xdr:rowOff>
        </xdr:to>
        <xdr:sp macro="" textlink="">
          <xdr:nvSpPr>
            <xdr:cNvPr id="7880" name="Object 712" hidden="1">
              <a:extLst>
                <a:ext uri="{63B3BB69-23CF-44E3-9099-C40C66FF867C}">
                  <a14:compatExt spid="_x0000_s7880"/>
                </a:ext>
                <a:ext uri="{FF2B5EF4-FFF2-40B4-BE49-F238E27FC236}">
                  <a16:creationId xmlns:a16="http://schemas.microsoft.com/office/drawing/2014/main" id="{00000000-0008-0000-0200-0000C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174</xdr:row>
          <xdr:rowOff>47625</xdr:rowOff>
        </xdr:from>
        <xdr:to>
          <xdr:col>5</xdr:col>
          <xdr:colOff>1104900</xdr:colOff>
          <xdr:row>174</xdr:row>
          <xdr:rowOff>628650</xdr:rowOff>
        </xdr:to>
        <xdr:sp macro="" textlink="">
          <xdr:nvSpPr>
            <xdr:cNvPr id="7881" name="Object 713" hidden="1">
              <a:extLst>
                <a:ext uri="{63B3BB69-23CF-44E3-9099-C40C66FF867C}">
                  <a14:compatExt spid="_x0000_s7881"/>
                </a:ext>
                <a:ext uri="{FF2B5EF4-FFF2-40B4-BE49-F238E27FC236}">
                  <a16:creationId xmlns:a16="http://schemas.microsoft.com/office/drawing/2014/main" id="{00000000-0008-0000-0200-0000C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175</xdr:row>
          <xdr:rowOff>47625</xdr:rowOff>
        </xdr:from>
        <xdr:to>
          <xdr:col>5</xdr:col>
          <xdr:colOff>1104900</xdr:colOff>
          <xdr:row>175</xdr:row>
          <xdr:rowOff>628650</xdr:rowOff>
        </xdr:to>
        <xdr:sp macro="" textlink="">
          <xdr:nvSpPr>
            <xdr:cNvPr id="7882" name="Object 714" hidden="1">
              <a:extLst>
                <a:ext uri="{63B3BB69-23CF-44E3-9099-C40C66FF867C}">
                  <a14:compatExt spid="_x0000_s7882"/>
                </a:ext>
                <a:ext uri="{FF2B5EF4-FFF2-40B4-BE49-F238E27FC236}">
                  <a16:creationId xmlns:a16="http://schemas.microsoft.com/office/drawing/2014/main" id="{00000000-0008-0000-0200-0000C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176</xdr:row>
          <xdr:rowOff>38100</xdr:rowOff>
        </xdr:from>
        <xdr:to>
          <xdr:col>5</xdr:col>
          <xdr:colOff>1123950</xdr:colOff>
          <xdr:row>176</xdr:row>
          <xdr:rowOff>723900</xdr:rowOff>
        </xdr:to>
        <xdr:sp macro="" textlink="">
          <xdr:nvSpPr>
            <xdr:cNvPr id="7883" name="Object 715" hidden="1">
              <a:extLst>
                <a:ext uri="{63B3BB69-23CF-44E3-9099-C40C66FF867C}">
                  <a14:compatExt spid="_x0000_s7883"/>
                </a:ext>
                <a:ext uri="{FF2B5EF4-FFF2-40B4-BE49-F238E27FC236}">
                  <a16:creationId xmlns:a16="http://schemas.microsoft.com/office/drawing/2014/main" id="{00000000-0008-0000-0200-0000C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238125</xdr:colOff>
          <xdr:row>178</xdr:row>
          <xdr:rowOff>47625</xdr:rowOff>
        </xdr:from>
        <xdr:to>
          <xdr:col>5</xdr:col>
          <xdr:colOff>1152525</xdr:colOff>
          <xdr:row>178</xdr:row>
          <xdr:rowOff>628650</xdr:rowOff>
        </xdr:to>
        <xdr:sp macro="" textlink="">
          <xdr:nvSpPr>
            <xdr:cNvPr id="7884" name="Object 716" hidden="1">
              <a:extLst>
                <a:ext uri="{63B3BB69-23CF-44E3-9099-C40C66FF867C}">
                  <a14:compatExt spid="_x0000_s7884"/>
                </a:ext>
                <a:ext uri="{FF2B5EF4-FFF2-40B4-BE49-F238E27FC236}">
                  <a16:creationId xmlns:a16="http://schemas.microsoft.com/office/drawing/2014/main" id="{00000000-0008-0000-0200-0000C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179</xdr:row>
          <xdr:rowOff>47625</xdr:rowOff>
        </xdr:from>
        <xdr:to>
          <xdr:col>5</xdr:col>
          <xdr:colOff>1104900</xdr:colOff>
          <xdr:row>179</xdr:row>
          <xdr:rowOff>628650</xdr:rowOff>
        </xdr:to>
        <xdr:sp macro="" textlink="">
          <xdr:nvSpPr>
            <xdr:cNvPr id="7885" name="Object 717" hidden="1">
              <a:extLst>
                <a:ext uri="{63B3BB69-23CF-44E3-9099-C40C66FF867C}">
                  <a14:compatExt spid="_x0000_s7885"/>
                </a:ext>
                <a:ext uri="{FF2B5EF4-FFF2-40B4-BE49-F238E27FC236}">
                  <a16:creationId xmlns:a16="http://schemas.microsoft.com/office/drawing/2014/main" id="{00000000-0008-0000-0200-0000C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180</xdr:row>
          <xdr:rowOff>47625</xdr:rowOff>
        </xdr:from>
        <xdr:to>
          <xdr:col>5</xdr:col>
          <xdr:colOff>1104900</xdr:colOff>
          <xdr:row>180</xdr:row>
          <xdr:rowOff>628650</xdr:rowOff>
        </xdr:to>
        <xdr:sp macro="" textlink="">
          <xdr:nvSpPr>
            <xdr:cNvPr id="7886" name="Object 718" hidden="1">
              <a:extLst>
                <a:ext uri="{63B3BB69-23CF-44E3-9099-C40C66FF867C}">
                  <a14:compatExt spid="_x0000_s7886"/>
                </a:ext>
                <a:ext uri="{FF2B5EF4-FFF2-40B4-BE49-F238E27FC236}">
                  <a16:creationId xmlns:a16="http://schemas.microsoft.com/office/drawing/2014/main" id="{00000000-0008-0000-0200-0000C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295275</xdr:colOff>
          <xdr:row>182</xdr:row>
          <xdr:rowOff>38100</xdr:rowOff>
        </xdr:from>
        <xdr:to>
          <xdr:col>5</xdr:col>
          <xdr:colOff>1209675</xdr:colOff>
          <xdr:row>182</xdr:row>
          <xdr:rowOff>723900</xdr:rowOff>
        </xdr:to>
        <xdr:sp macro="" textlink="">
          <xdr:nvSpPr>
            <xdr:cNvPr id="7887" name="Object 719" hidden="1">
              <a:extLst>
                <a:ext uri="{63B3BB69-23CF-44E3-9099-C40C66FF867C}">
                  <a14:compatExt spid="_x0000_s7887"/>
                </a:ext>
                <a:ext uri="{FF2B5EF4-FFF2-40B4-BE49-F238E27FC236}">
                  <a16:creationId xmlns:a16="http://schemas.microsoft.com/office/drawing/2014/main" id="{00000000-0008-0000-0200-0000C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295275</xdr:colOff>
          <xdr:row>183</xdr:row>
          <xdr:rowOff>38100</xdr:rowOff>
        </xdr:from>
        <xdr:to>
          <xdr:col>5</xdr:col>
          <xdr:colOff>1209675</xdr:colOff>
          <xdr:row>183</xdr:row>
          <xdr:rowOff>723900</xdr:rowOff>
        </xdr:to>
        <xdr:sp macro="" textlink="">
          <xdr:nvSpPr>
            <xdr:cNvPr id="7888" name="Object 720" hidden="1">
              <a:extLst>
                <a:ext uri="{63B3BB69-23CF-44E3-9099-C40C66FF867C}">
                  <a14:compatExt spid="_x0000_s7888"/>
                </a:ext>
                <a:ext uri="{FF2B5EF4-FFF2-40B4-BE49-F238E27FC236}">
                  <a16:creationId xmlns:a16="http://schemas.microsoft.com/office/drawing/2014/main" id="{00000000-0008-0000-0200-0000D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295275</xdr:colOff>
          <xdr:row>184</xdr:row>
          <xdr:rowOff>38100</xdr:rowOff>
        </xdr:from>
        <xdr:to>
          <xdr:col>5</xdr:col>
          <xdr:colOff>1209675</xdr:colOff>
          <xdr:row>184</xdr:row>
          <xdr:rowOff>723900</xdr:rowOff>
        </xdr:to>
        <xdr:sp macro="" textlink="">
          <xdr:nvSpPr>
            <xdr:cNvPr id="7889" name="Object 721" hidden="1">
              <a:extLst>
                <a:ext uri="{63B3BB69-23CF-44E3-9099-C40C66FF867C}">
                  <a14:compatExt spid="_x0000_s7889"/>
                </a:ext>
                <a:ext uri="{FF2B5EF4-FFF2-40B4-BE49-F238E27FC236}">
                  <a16:creationId xmlns:a16="http://schemas.microsoft.com/office/drawing/2014/main" id="{00000000-0008-0000-0200-0000D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295275</xdr:colOff>
          <xdr:row>185</xdr:row>
          <xdr:rowOff>38100</xdr:rowOff>
        </xdr:from>
        <xdr:to>
          <xdr:col>5</xdr:col>
          <xdr:colOff>1209675</xdr:colOff>
          <xdr:row>185</xdr:row>
          <xdr:rowOff>723900</xdr:rowOff>
        </xdr:to>
        <xdr:sp macro="" textlink="">
          <xdr:nvSpPr>
            <xdr:cNvPr id="7890" name="Object 722" hidden="1">
              <a:extLst>
                <a:ext uri="{63B3BB69-23CF-44E3-9099-C40C66FF867C}">
                  <a14:compatExt spid="_x0000_s7890"/>
                </a:ext>
                <a:ext uri="{FF2B5EF4-FFF2-40B4-BE49-F238E27FC236}">
                  <a16:creationId xmlns:a16="http://schemas.microsoft.com/office/drawing/2014/main" id="{00000000-0008-0000-0200-0000D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276225</xdr:colOff>
          <xdr:row>187</xdr:row>
          <xdr:rowOff>104775</xdr:rowOff>
        </xdr:from>
        <xdr:to>
          <xdr:col>5</xdr:col>
          <xdr:colOff>1190625</xdr:colOff>
          <xdr:row>187</xdr:row>
          <xdr:rowOff>695325</xdr:rowOff>
        </xdr:to>
        <xdr:sp macro="" textlink="">
          <xdr:nvSpPr>
            <xdr:cNvPr id="7891" name="Object 723" hidden="1">
              <a:extLst>
                <a:ext uri="{63B3BB69-23CF-44E3-9099-C40C66FF867C}">
                  <a14:compatExt spid="_x0000_s7891"/>
                </a:ext>
                <a:ext uri="{FF2B5EF4-FFF2-40B4-BE49-F238E27FC236}">
                  <a16:creationId xmlns:a16="http://schemas.microsoft.com/office/drawing/2014/main" id="{00000000-0008-0000-0200-0000D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188</xdr:row>
          <xdr:rowOff>47625</xdr:rowOff>
        </xdr:from>
        <xdr:to>
          <xdr:col>5</xdr:col>
          <xdr:colOff>1104900</xdr:colOff>
          <xdr:row>188</xdr:row>
          <xdr:rowOff>628650</xdr:rowOff>
        </xdr:to>
        <xdr:sp macro="" textlink="">
          <xdr:nvSpPr>
            <xdr:cNvPr id="7892" name="Object 724" hidden="1">
              <a:extLst>
                <a:ext uri="{63B3BB69-23CF-44E3-9099-C40C66FF867C}">
                  <a14:compatExt spid="_x0000_s7892"/>
                </a:ext>
                <a:ext uri="{FF2B5EF4-FFF2-40B4-BE49-F238E27FC236}">
                  <a16:creationId xmlns:a16="http://schemas.microsoft.com/office/drawing/2014/main" id="{00000000-0008-0000-0200-0000D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189</xdr:row>
          <xdr:rowOff>47625</xdr:rowOff>
        </xdr:from>
        <xdr:to>
          <xdr:col>5</xdr:col>
          <xdr:colOff>1104900</xdr:colOff>
          <xdr:row>189</xdr:row>
          <xdr:rowOff>628650</xdr:rowOff>
        </xdr:to>
        <xdr:sp macro="" textlink="">
          <xdr:nvSpPr>
            <xdr:cNvPr id="7893" name="Object 725" hidden="1">
              <a:extLst>
                <a:ext uri="{63B3BB69-23CF-44E3-9099-C40C66FF867C}">
                  <a14:compatExt spid="_x0000_s7893"/>
                </a:ext>
                <a:ext uri="{FF2B5EF4-FFF2-40B4-BE49-F238E27FC236}">
                  <a16:creationId xmlns:a16="http://schemas.microsoft.com/office/drawing/2014/main" id="{00000000-0008-0000-0200-0000D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191</xdr:row>
          <xdr:rowOff>47625</xdr:rowOff>
        </xdr:from>
        <xdr:to>
          <xdr:col>5</xdr:col>
          <xdr:colOff>1104900</xdr:colOff>
          <xdr:row>191</xdr:row>
          <xdr:rowOff>628650</xdr:rowOff>
        </xdr:to>
        <xdr:sp macro="" textlink="">
          <xdr:nvSpPr>
            <xdr:cNvPr id="7894" name="Object 726" hidden="1">
              <a:extLst>
                <a:ext uri="{63B3BB69-23CF-44E3-9099-C40C66FF867C}">
                  <a14:compatExt spid="_x0000_s7894"/>
                </a:ext>
                <a:ext uri="{FF2B5EF4-FFF2-40B4-BE49-F238E27FC236}">
                  <a16:creationId xmlns:a16="http://schemas.microsoft.com/office/drawing/2014/main" id="{00000000-0008-0000-0200-0000D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192</xdr:row>
          <xdr:rowOff>47625</xdr:rowOff>
        </xdr:from>
        <xdr:to>
          <xdr:col>5</xdr:col>
          <xdr:colOff>1104900</xdr:colOff>
          <xdr:row>192</xdr:row>
          <xdr:rowOff>628650</xdr:rowOff>
        </xdr:to>
        <xdr:sp macro="" textlink="">
          <xdr:nvSpPr>
            <xdr:cNvPr id="7895" name="Object 727" hidden="1">
              <a:extLst>
                <a:ext uri="{63B3BB69-23CF-44E3-9099-C40C66FF867C}">
                  <a14:compatExt spid="_x0000_s7895"/>
                </a:ext>
                <a:ext uri="{FF2B5EF4-FFF2-40B4-BE49-F238E27FC236}">
                  <a16:creationId xmlns:a16="http://schemas.microsoft.com/office/drawing/2014/main" id="{00000000-0008-0000-0200-0000D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193</xdr:row>
          <xdr:rowOff>47625</xdr:rowOff>
        </xdr:from>
        <xdr:to>
          <xdr:col>5</xdr:col>
          <xdr:colOff>1104900</xdr:colOff>
          <xdr:row>193</xdr:row>
          <xdr:rowOff>704850</xdr:rowOff>
        </xdr:to>
        <xdr:sp macro="" textlink="">
          <xdr:nvSpPr>
            <xdr:cNvPr id="7896" name="Object 728" hidden="1">
              <a:extLst>
                <a:ext uri="{63B3BB69-23CF-44E3-9099-C40C66FF867C}">
                  <a14:compatExt spid="_x0000_s7896"/>
                </a:ext>
                <a:ext uri="{FF2B5EF4-FFF2-40B4-BE49-F238E27FC236}">
                  <a16:creationId xmlns:a16="http://schemas.microsoft.com/office/drawing/2014/main" id="{00000000-0008-0000-0200-0000D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194</xdr:row>
          <xdr:rowOff>47625</xdr:rowOff>
        </xdr:from>
        <xdr:to>
          <xdr:col>5</xdr:col>
          <xdr:colOff>1104900</xdr:colOff>
          <xdr:row>194</xdr:row>
          <xdr:rowOff>704850</xdr:rowOff>
        </xdr:to>
        <xdr:sp macro="" textlink="">
          <xdr:nvSpPr>
            <xdr:cNvPr id="7897" name="Object 729" hidden="1">
              <a:extLst>
                <a:ext uri="{63B3BB69-23CF-44E3-9099-C40C66FF867C}">
                  <a14:compatExt spid="_x0000_s7897"/>
                </a:ext>
                <a:ext uri="{FF2B5EF4-FFF2-40B4-BE49-F238E27FC236}">
                  <a16:creationId xmlns:a16="http://schemas.microsoft.com/office/drawing/2014/main" id="{00000000-0008-0000-0200-0000D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195</xdr:row>
          <xdr:rowOff>47625</xdr:rowOff>
        </xdr:from>
        <xdr:to>
          <xdr:col>5</xdr:col>
          <xdr:colOff>1104900</xdr:colOff>
          <xdr:row>195</xdr:row>
          <xdr:rowOff>704850</xdr:rowOff>
        </xdr:to>
        <xdr:sp macro="" textlink="">
          <xdr:nvSpPr>
            <xdr:cNvPr id="7898" name="Object 730" hidden="1">
              <a:extLst>
                <a:ext uri="{63B3BB69-23CF-44E3-9099-C40C66FF867C}">
                  <a14:compatExt spid="_x0000_s7898"/>
                </a:ext>
                <a:ext uri="{FF2B5EF4-FFF2-40B4-BE49-F238E27FC236}">
                  <a16:creationId xmlns:a16="http://schemas.microsoft.com/office/drawing/2014/main" id="{00000000-0008-0000-0200-0000D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196</xdr:row>
          <xdr:rowOff>47625</xdr:rowOff>
        </xdr:from>
        <xdr:to>
          <xdr:col>5</xdr:col>
          <xdr:colOff>1104900</xdr:colOff>
          <xdr:row>196</xdr:row>
          <xdr:rowOff>704850</xdr:rowOff>
        </xdr:to>
        <xdr:sp macro="" textlink="">
          <xdr:nvSpPr>
            <xdr:cNvPr id="7899" name="Object 731" hidden="1">
              <a:extLst>
                <a:ext uri="{63B3BB69-23CF-44E3-9099-C40C66FF867C}">
                  <a14:compatExt spid="_x0000_s7899"/>
                </a:ext>
                <a:ext uri="{FF2B5EF4-FFF2-40B4-BE49-F238E27FC236}">
                  <a16:creationId xmlns:a16="http://schemas.microsoft.com/office/drawing/2014/main" id="{00000000-0008-0000-0200-0000D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197</xdr:row>
          <xdr:rowOff>47625</xdr:rowOff>
        </xdr:from>
        <xdr:to>
          <xdr:col>5</xdr:col>
          <xdr:colOff>1104900</xdr:colOff>
          <xdr:row>197</xdr:row>
          <xdr:rowOff>704850</xdr:rowOff>
        </xdr:to>
        <xdr:sp macro="" textlink="">
          <xdr:nvSpPr>
            <xdr:cNvPr id="7900" name="Object 732" hidden="1">
              <a:extLst>
                <a:ext uri="{63B3BB69-23CF-44E3-9099-C40C66FF867C}">
                  <a14:compatExt spid="_x0000_s7900"/>
                </a:ext>
                <a:ext uri="{FF2B5EF4-FFF2-40B4-BE49-F238E27FC236}">
                  <a16:creationId xmlns:a16="http://schemas.microsoft.com/office/drawing/2014/main" id="{00000000-0008-0000-0200-0000D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198</xdr:row>
          <xdr:rowOff>47625</xdr:rowOff>
        </xdr:from>
        <xdr:to>
          <xdr:col>5</xdr:col>
          <xdr:colOff>1104900</xdr:colOff>
          <xdr:row>198</xdr:row>
          <xdr:rowOff>704850</xdr:rowOff>
        </xdr:to>
        <xdr:sp macro="" textlink="">
          <xdr:nvSpPr>
            <xdr:cNvPr id="7901" name="Object 733" hidden="1">
              <a:extLst>
                <a:ext uri="{63B3BB69-23CF-44E3-9099-C40C66FF867C}">
                  <a14:compatExt spid="_x0000_s7901"/>
                </a:ext>
                <a:ext uri="{FF2B5EF4-FFF2-40B4-BE49-F238E27FC236}">
                  <a16:creationId xmlns:a16="http://schemas.microsoft.com/office/drawing/2014/main" id="{00000000-0008-0000-0200-0000D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199</xdr:row>
          <xdr:rowOff>66675</xdr:rowOff>
        </xdr:from>
        <xdr:to>
          <xdr:col>5</xdr:col>
          <xdr:colOff>1104900</xdr:colOff>
          <xdr:row>199</xdr:row>
          <xdr:rowOff>742950</xdr:rowOff>
        </xdr:to>
        <xdr:sp macro="" textlink="">
          <xdr:nvSpPr>
            <xdr:cNvPr id="7902" name="Object 734" hidden="1">
              <a:extLst>
                <a:ext uri="{63B3BB69-23CF-44E3-9099-C40C66FF867C}">
                  <a14:compatExt spid="_x0000_s7902"/>
                </a:ext>
                <a:ext uri="{FF2B5EF4-FFF2-40B4-BE49-F238E27FC236}">
                  <a16:creationId xmlns:a16="http://schemas.microsoft.com/office/drawing/2014/main" id="{00000000-0008-0000-0200-0000D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200</xdr:row>
          <xdr:rowOff>47625</xdr:rowOff>
        </xdr:from>
        <xdr:to>
          <xdr:col>5</xdr:col>
          <xdr:colOff>1104900</xdr:colOff>
          <xdr:row>200</xdr:row>
          <xdr:rowOff>704850</xdr:rowOff>
        </xdr:to>
        <xdr:sp macro="" textlink="">
          <xdr:nvSpPr>
            <xdr:cNvPr id="7903" name="Object 735" hidden="1">
              <a:extLst>
                <a:ext uri="{63B3BB69-23CF-44E3-9099-C40C66FF867C}">
                  <a14:compatExt spid="_x0000_s7903"/>
                </a:ext>
                <a:ext uri="{FF2B5EF4-FFF2-40B4-BE49-F238E27FC236}">
                  <a16:creationId xmlns:a16="http://schemas.microsoft.com/office/drawing/2014/main" id="{00000000-0008-0000-0200-0000D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201</xdr:row>
          <xdr:rowOff>47625</xdr:rowOff>
        </xdr:from>
        <xdr:to>
          <xdr:col>5</xdr:col>
          <xdr:colOff>1104900</xdr:colOff>
          <xdr:row>201</xdr:row>
          <xdr:rowOff>704850</xdr:rowOff>
        </xdr:to>
        <xdr:sp macro="" textlink="">
          <xdr:nvSpPr>
            <xdr:cNvPr id="7904" name="Object 736" hidden="1">
              <a:extLst>
                <a:ext uri="{63B3BB69-23CF-44E3-9099-C40C66FF867C}">
                  <a14:compatExt spid="_x0000_s7904"/>
                </a:ext>
                <a:ext uri="{FF2B5EF4-FFF2-40B4-BE49-F238E27FC236}">
                  <a16:creationId xmlns:a16="http://schemas.microsoft.com/office/drawing/2014/main" id="{00000000-0008-0000-0200-0000E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203</xdr:row>
          <xdr:rowOff>57150</xdr:rowOff>
        </xdr:from>
        <xdr:to>
          <xdr:col>5</xdr:col>
          <xdr:colOff>1085850</xdr:colOff>
          <xdr:row>203</xdr:row>
          <xdr:rowOff>647700</xdr:rowOff>
        </xdr:to>
        <xdr:sp macro="" textlink="">
          <xdr:nvSpPr>
            <xdr:cNvPr id="7905" name="Object 737" hidden="1">
              <a:extLst>
                <a:ext uri="{63B3BB69-23CF-44E3-9099-C40C66FF867C}">
                  <a14:compatExt spid="_x0000_s7905"/>
                </a:ext>
                <a:ext uri="{FF2B5EF4-FFF2-40B4-BE49-F238E27FC236}">
                  <a16:creationId xmlns:a16="http://schemas.microsoft.com/office/drawing/2014/main" id="{00000000-0008-0000-0200-0000E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204</xdr:row>
          <xdr:rowOff>95250</xdr:rowOff>
        </xdr:from>
        <xdr:to>
          <xdr:col>5</xdr:col>
          <xdr:colOff>1076325</xdr:colOff>
          <xdr:row>204</xdr:row>
          <xdr:rowOff>676275</xdr:rowOff>
        </xdr:to>
        <xdr:sp macro="" textlink="">
          <xdr:nvSpPr>
            <xdr:cNvPr id="7906" name="Object 738" hidden="1">
              <a:extLst>
                <a:ext uri="{63B3BB69-23CF-44E3-9099-C40C66FF867C}">
                  <a14:compatExt spid="_x0000_s7906"/>
                </a:ext>
                <a:ext uri="{FF2B5EF4-FFF2-40B4-BE49-F238E27FC236}">
                  <a16:creationId xmlns:a16="http://schemas.microsoft.com/office/drawing/2014/main" id="{00000000-0008-0000-0200-0000E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205</xdr:row>
          <xdr:rowOff>85725</xdr:rowOff>
        </xdr:from>
        <xdr:to>
          <xdr:col>5</xdr:col>
          <xdr:colOff>1076325</xdr:colOff>
          <xdr:row>205</xdr:row>
          <xdr:rowOff>666750</xdr:rowOff>
        </xdr:to>
        <xdr:sp macro="" textlink="">
          <xdr:nvSpPr>
            <xdr:cNvPr id="7907" name="Object 739" hidden="1">
              <a:extLst>
                <a:ext uri="{63B3BB69-23CF-44E3-9099-C40C66FF867C}">
                  <a14:compatExt spid="_x0000_s7907"/>
                </a:ext>
                <a:ext uri="{FF2B5EF4-FFF2-40B4-BE49-F238E27FC236}">
                  <a16:creationId xmlns:a16="http://schemas.microsoft.com/office/drawing/2014/main" id="{00000000-0008-0000-0200-0000E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207</xdr:row>
          <xdr:rowOff>38100</xdr:rowOff>
        </xdr:from>
        <xdr:to>
          <xdr:col>5</xdr:col>
          <xdr:colOff>1095375</xdr:colOff>
          <xdr:row>207</xdr:row>
          <xdr:rowOff>723900</xdr:rowOff>
        </xdr:to>
        <xdr:sp macro="" textlink="">
          <xdr:nvSpPr>
            <xdr:cNvPr id="7908" name="Object 740" hidden="1">
              <a:extLst>
                <a:ext uri="{63B3BB69-23CF-44E3-9099-C40C66FF867C}">
                  <a14:compatExt spid="_x0000_s7908"/>
                </a:ext>
                <a:ext uri="{FF2B5EF4-FFF2-40B4-BE49-F238E27FC236}">
                  <a16:creationId xmlns:a16="http://schemas.microsoft.com/office/drawing/2014/main" id="{00000000-0008-0000-0200-0000E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208</xdr:row>
          <xdr:rowOff>38100</xdr:rowOff>
        </xdr:from>
        <xdr:to>
          <xdr:col>5</xdr:col>
          <xdr:colOff>1095375</xdr:colOff>
          <xdr:row>208</xdr:row>
          <xdr:rowOff>723900</xdr:rowOff>
        </xdr:to>
        <xdr:sp macro="" textlink="">
          <xdr:nvSpPr>
            <xdr:cNvPr id="7909" name="Object 741" hidden="1">
              <a:extLst>
                <a:ext uri="{63B3BB69-23CF-44E3-9099-C40C66FF867C}">
                  <a14:compatExt spid="_x0000_s7909"/>
                </a:ext>
                <a:ext uri="{FF2B5EF4-FFF2-40B4-BE49-F238E27FC236}">
                  <a16:creationId xmlns:a16="http://schemas.microsoft.com/office/drawing/2014/main" id="{00000000-0008-0000-0200-0000E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209</xdr:row>
          <xdr:rowOff>38100</xdr:rowOff>
        </xdr:from>
        <xdr:to>
          <xdr:col>5</xdr:col>
          <xdr:colOff>1095375</xdr:colOff>
          <xdr:row>209</xdr:row>
          <xdr:rowOff>723900</xdr:rowOff>
        </xdr:to>
        <xdr:sp macro="" textlink="">
          <xdr:nvSpPr>
            <xdr:cNvPr id="7910" name="Object 742" hidden="1">
              <a:extLst>
                <a:ext uri="{63B3BB69-23CF-44E3-9099-C40C66FF867C}">
                  <a14:compatExt spid="_x0000_s7910"/>
                </a:ext>
                <a:ext uri="{FF2B5EF4-FFF2-40B4-BE49-F238E27FC236}">
                  <a16:creationId xmlns:a16="http://schemas.microsoft.com/office/drawing/2014/main" id="{00000000-0008-0000-0200-0000E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210</xdr:row>
          <xdr:rowOff>38100</xdr:rowOff>
        </xdr:from>
        <xdr:to>
          <xdr:col>5</xdr:col>
          <xdr:colOff>1095375</xdr:colOff>
          <xdr:row>210</xdr:row>
          <xdr:rowOff>723900</xdr:rowOff>
        </xdr:to>
        <xdr:sp macro="" textlink="">
          <xdr:nvSpPr>
            <xdr:cNvPr id="7911" name="Object 743" hidden="1">
              <a:extLst>
                <a:ext uri="{63B3BB69-23CF-44E3-9099-C40C66FF867C}">
                  <a14:compatExt spid="_x0000_s7911"/>
                </a:ext>
                <a:ext uri="{FF2B5EF4-FFF2-40B4-BE49-F238E27FC236}">
                  <a16:creationId xmlns:a16="http://schemas.microsoft.com/office/drawing/2014/main" id="{00000000-0008-0000-0200-0000E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211</xdr:row>
          <xdr:rowOff>38100</xdr:rowOff>
        </xdr:from>
        <xdr:to>
          <xdr:col>5</xdr:col>
          <xdr:colOff>1095375</xdr:colOff>
          <xdr:row>211</xdr:row>
          <xdr:rowOff>723900</xdr:rowOff>
        </xdr:to>
        <xdr:sp macro="" textlink="">
          <xdr:nvSpPr>
            <xdr:cNvPr id="7912" name="Object 744" hidden="1">
              <a:extLst>
                <a:ext uri="{63B3BB69-23CF-44E3-9099-C40C66FF867C}">
                  <a14:compatExt spid="_x0000_s7912"/>
                </a:ext>
                <a:ext uri="{FF2B5EF4-FFF2-40B4-BE49-F238E27FC236}">
                  <a16:creationId xmlns:a16="http://schemas.microsoft.com/office/drawing/2014/main" id="{00000000-0008-0000-0200-0000E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212</xdr:row>
          <xdr:rowOff>38100</xdr:rowOff>
        </xdr:from>
        <xdr:to>
          <xdr:col>5</xdr:col>
          <xdr:colOff>1095375</xdr:colOff>
          <xdr:row>212</xdr:row>
          <xdr:rowOff>723900</xdr:rowOff>
        </xdr:to>
        <xdr:sp macro="" textlink="">
          <xdr:nvSpPr>
            <xdr:cNvPr id="7913" name="Object 745" hidden="1">
              <a:extLst>
                <a:ext uri="{63B3BB69-23CF-44E3-9099-C40C66FF867C}">
                  <a14:compatExt spid="_x0000_s7913"/>
                </a:ext>
                <a:ext uri="{FF2B5EF4-FFF2-40B4-BE49-F238E27FC236}">
                  <a16:creationId xmlns:a16="http://schemas.microsoft.com/office/drawing/2014/main" id="{00000000-0008-0000-0200-0000E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215</xdr:row>
          <xdr:rowOff>38100</xdr:rowOff>
        </xdr:from>
        <xdr:to>
          <xdr:col>5</xdr:col>
          <xdr:colOff>1095375</xdr:colOff>
          <xdr:row>215</xdr:row>
          <xdr:rowOff>723900</xdr:rowOff>
        </xdr:to>
        <xdr:sp macro="" textlink="">
          <xdr:nvSpPr>
            <xdr:cNvPr id="7914" name="Object 746" hidden="1">
              <a:extLst>
                <a:ext uri="{63B3BB69-23CF-44E3-9099-C40C66FF867C}">
                  <a14:compatExt spid="_x0000_s7914"/>
                </a:ext>
                <a:ext uri="{FF2B5EF4-FFF2-40B4-BE49-F238E27FC236}">
                  <a16:creationId xmlns:a16="http://schemas.microsoft.com/office/drawing/2014/main" id="{00000000-0008-0000-0200-0000E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216</xdr:row>
          <xdr:rowOff>38100</xdr:rowOff>
        </xdr:from>
        <xdr:to>
          <xdr:col>5</xdr:col>
          <xdr:colOff>1076325</xdr:colOff>
          <xdr:row>216</xdr:row>
          <xdr:rowOff>723900</xdr:rowOff>
        </xdr:to>
        <xdr:sp macro="" textlink="">
          <xdr:nvSpPr>
            <xdr:cNvPr id="7915" name="Object 747" hidden="1">
              <a:extLst>
                <a:ext uri="{63B3BB69-23CF-44E3-9099-C40C66FF867C}">
                  <a14:compatExt spid="_x0000_s7915"/>
                </a:ext>
                <a:ext uri="{FF2B5EF4-FFF2-40B4-BE49-F238E27FC236}">
                  <a16:creationId xmlns:a16="http://schemas.microsoft.com/office/drawing/2014/main" id="{00000000-0008-0000-0200-0000E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217</xdr:row>
          <xdr:rowOff>38100</xdr:rowOff>
        </xdr:from>
        <xdr:to>
          <xdr:col>5</xdr:col>
          <xdr:colOff>1076325</xdr:colOff>
          <xdr:row>217</xdr:row>
          <xdr:rowOff>723900</xdr:rowOff>
        </xdr:to>
        <xdr:sp macro="" textlink="">
          <xdr:nvSpPr>
            <xdr:cNvPr id="7916" name="Object 748" hidden="1">
              <a:extLst>
                <a:ext uri="{63B3BB69-23CF-44E3-9099-C40C66FF867C}">
                  <a14:compatExt spid="_x0000_s7916"/>
                </a:ext>
                <a:ext uri="{FF2B5EF4-FFF2-40B4-BE49-F238E27FC236}">
                  <a16:creationId xmlns:a16="http://schemas.microsoft.com/office/drawing/2014/main" id="{00000000-0008-0000-0200-0000E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218</xdr:row>
          <xdr:rowOff>47625</xdr:rowOff>
        </xdr:from>
        <xdr:to>
          <xdr:col>5</xdr:col>
          <xdr:colOff>1085850</xdr:colOff>
          <xdr:row>218</xdr:row>
          <xdr:rowOff>733425</xdr:rowOff>
        </xdr:to>
        <xdr:sp macro="" textlink="">
          <xdr:nvSpPr>
            <xdr:cNvPr id="7917" name="Object 749" hidden="1">
              <a:extLst>
                <a:ext uri="{63B3BB69-23CF-44E3-9099-C40C66FF867C}">
                  <a14:compatExt spid="_x0000_s7917"/>
                </a:ext>
                <a:ext uri="{FF2B5EF4-FFF2-40B4-BE49-F238E27FC236}">
                  <a16:creationId xmlns:a16="http://schemas.microsoft.com/office/drawing/2014/main" id="{00000000-0008-0000-0200-0000E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219</xdr:row>
          <xdr:rowOff>47625</xdr:rowOff>
        </xdr:from>
        <xdr:to>
          <xdr:col>5</xdr:col>
          <xdr:colOff>1085850</xdr:colOff>
          <xdr:row>219</xdr:row>
          <xdr:rowOff>733425</xdr:rowOff>
        </xdr:to>
        <xdr:sp macro="" textlink="">
          <xdr:nvSpPr>
            <xdr:cNvPr id="7918" name="Object 750" hidden="1">
              <a:extLst>
                <a:ext uri="{63B3BB69-23CF-44E3-9099-C40C66FF867C}">
                  <a14:compatExt spid="_x0000_s7918"/>
                </a:ext>
                <a:ext uri="{FF2B5EF4-FFF2-40B4-BE49-F238E27FC236}">
                  <a16:creationId xmlns:a16="http://schemas.microsoft.com/office/drawing/2014/main" id="{00000000-0008-0000-0200-0000E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220</xdr:row>
          <xdr:rowOff>47625</xdr:rowOff>
        </xdr:from>
        <xdr:to>
          <xdr:col>5</xdr:col>
          <xdr:colOff>1085850</xdr:colOff>
          <xdr:row>220</xdr:row>
          <xdr:rowOff>733425</xdr:rowOff>
        </xdr:to>
        <xdr:sp macro="" textlink="">
          <xdr:nvSpPr>
            <xdr:cNvPr id="7919" name="Object 751" hidden="1">
              <a:extLst>
                <a:ext uri="{63B3BB69-23CF-44E3-9099-C40C66FF867C}">
                  <a14:compatExt spid="_x0000_s7919"/>
                </a:ext>
                <a:ext uri="{FF2B5EF4-FFF2-40B4-BE49-F238E27FC236}">
                  <a16:creationId xmlns:a16="http://schemas.microsoft.com/office/drawing/2014/main" id="{00000000-0008-0000-0200-0000E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221</xdr:row>
          <xdr:rowOff>38100</xdr:rowOff>
        </xdr:from>
        <xdr:to>
          <xdr:col>5</xdr:col>
          <xdr:colOff>1076325</xdr:colOff>
          <xdr:row>221</xdr:row>
          <xdr:rowOff>723900</xdr:rowOff>
        </xdr:to>
        <xdr:sp macro="" textlink="">
          <xdr:nvSpPr>
            <xdr:cNvPr id="7920" name="Object 752" hidden="1">
              <a:extLst>
                <a:ext uri="{63B3BB69-23CF-44E3-9099-C40C66FF867C}">
                  <a14:compatExt spid="_x0000_s7920"/>
                </a:ext>
                <a:ext uri="{FF2B5EF4-FFF2-40B4-BE49-F238E27FC236}">
                  <a16:creationId xmlns:a16="http://schemas.microsoft.com/office/drawing/2014/main" id="{00000000-0008-0000-0200-0000F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222</xdr:row>
          <xdr:rowOff>38100</xdr:rowOff>
        </xdr:from>
        <xdr:to>
          <xdr:col>5</xdr:col>
          <xdr:colOff>1114425</xdr:colOff>
          <xdr:row>222</xdr:row>
          <xdr:rowOff>723900</xdr:rowOff>
        </xdr:to>
        <xdr:sp macro="" textlink="">
          <xdr:nvSpPr>
            <xdr:cNvPr id="7921" name="Object 753" hidden="1">
              <a:extLst>
                <a:ext uri="{63B3BB69-23CF-44E3-9099-C40C66FF867C}">
                  <a14:compatExt spid="_x0000_s7921"/>
                </a:ext>
                <a:ext uri="{FF2B5EF4-FFF2-40B4-BE49-F238E27FC236}">
                  <a16:creationId xmlns:a16="http://schemas.microsoft.com/office/drawing/2014/main" id="{00000000-0008-0000-0200-0000F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224</xdr:row>
          <xdr:rowOff>47625</xdr:rowOff>
        </xdr:from>
        <xdr:to>
          <xdr:col>5</xdr:col>
          <xdr:colOff>1104900</xdr:colOff>
          <xdr:row>224</xdr:row>
          <xdr:rowOff>714375</xdr:rowOff>
        </xdr:to>
        <xdr:sp macro="" textlink="">
          <xdr:nvSpPr>
            <xdr:cNvPr id="7922" name="Object 754" hidden="1">
              <a:extLst>
                <a:ext uri="{63B3BB69-23CF-44E3-9099-C40C66FF867C}">
                  <a14:compatExt spid="_x0000_s7922"/>
                </a:ext>
                <a:ext uri="{FF2B5EF4-FFF2-40B4-BE49-F238E27FC236}">
                  <a16:creationId xmlns:a16="http://schemas.microsoft.com/office/drawing/2014/main" id="{00000000-0008-0000-0200-0000F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225</xdr:row>
          <xdr:rowOff>47625</xdr:rowOff>
        </xdr:from>
        <xdr:to>
          <xdr:col>5</xdr:col>
          <xdr:colOff>1104900</xdr:colOff>
          <xdr:row>225</xdr:row>
          <xdr:rowOff>628650</xdr:rowOff>
        </xdr:to>
        <xdr:sp macro="" textlink="">
          <xdr:nvSpPr>
            <xdr:cNvPr id="7923" name="Object 755" hidden="1">
              <a:extLst>
                <a:ext uri="{63B3BB69-23CF-44E3-9099-C40C66FF867C}">
                  <a14:compatExt spid="_x0000_s7923"/>
                </a:ext>
                <a:ext uri="{FF2B5EF4-FFF2-40B4-BE49-F238E27FC236}">
                  <a16:creationId xmlns:a16="http://schemas.microsoft.com/office/drawing/2014/main" id="{00000000-0008-0000-0200-0000F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226</xdr:row>
          <xdr:rowOff>47625</xdr:rowOff>
        </xdr:from>
        <xdr:to>
          <xdr:col>5</xdr:col>
          <xdr:colOff>1104900</xdr:colOff>
          <xdr:row>226</xdr:row>
          <xdr:rowOff>628650</xdr:rowOff>
        </xdr:to>
        <xdr:sp macro="" textlink="">
          <xdr:nvSpPr>
            <xdr:cNvPr id="7924" name="Object 756" hidden="1">
              <a:extLst>
                <a:ext uri="{63B3BB69-23CF-44E3-9099-C40C66FF867C}">
                  <a14:compatExt spid="_x0000_s7924"/>
                </a:ext>
                <a:ext uri="{FF2B5EF4-FFF2-40B4-BE49-F238E27FC236}">
                  <a16:creationId xmlns:a16="http://schemas.microsoft.com/office/drawing/2014/main" id="{00000000-0008-0000-0200-0000F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227</xdr:row>
          <xdr:rowOff>47625</xdr:rowOff>
        </xdr:from>
        <xdr:to>
          <xdr:col>5</xdr:col>
          <xdr:colOff>1104900</xdr:colOff>
          <xdr:row>227</xdr:row>
          <xdr:rowOff>628650</xdr:rowOff>
        </xdr:to>
        <xdr:sp macro="" textlink="">
          <xdr:nvSpPr>
            <xdr:cNvPr id="7925" name="Object 757" hidden="1">
              <a:extLst>
                <a:ext uri="{63B3BB69-23CF-44E3-9099-C40C66FF867C}">
                  <a14:compatExt spid="_x0000_s7925"/>
                </a:ext>
                <a:ext uri="{FF2B5EF4-FFF2-40B4-BE49-F238E27FC236}">
                  <a16:creationId xmlns:a16="http://schemas.microsoft.com/office/drawing/2014/main" id="{00000000-0008-0000-0200-0000F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228</xdr:row>
          <xdr:rowOff>47625</xdr:rowOff>
        </xdr:from>
        <xdr:to>
          <xdr:col>5</xdr:col>
          <xdr:colOff>1104900</xdr:colOff>
          <xdr:row>228</xdr:row>
          <xdr:rowOff>628650</xdr:rowOff>
        </xdr:to>
        <xdr:sp macro="" textlink="">
          <xdr:nvSpPr>
            <xdr:cNvPr id="7926" name="Object 758" hidden="1">
              <a:extLst>
                <a:ext uri="{63B3BB69-23CF-44E3-9099-C40C66FF867C}">
                  <a14:compatExt spid="_x0000_s7926"/>
                </a:ext>
                <a:ext uri="{FF2B5EF4-FFF2-40B4-BE49-F238E27FC236}">
                  <a16:creationId xmlns:a16="http://schemas.microsoft.com/office/drawing/2014/main" id="{00000000-0008-0000-0200-0000F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230</xdr:row>
          <xdr:rowOff>47625</xdr:rowOff>
        </xdr:from>
        <xdr:to>
          <xdr:col>5</xdr:col>
          <xdr:colOff>1104900</xdr:colOff>
          <xdr:row>230</xdr:row>
          <xdr:rowOff>628650</xdr:rowOff>
        </xdr:to>
        <xdr:sp macro="" textlink="">
          <xdr:nvSpPr>
            <xdr:cNvPr id="7927" name="Object 759" hidden="1">
              <a:extLst>
                <a:ext uri="{63B3BB69-23CF-44E3-9099-C40C66FF867C}">
                  <a14:compatExt spid="_x0000_s7927"/>
                </a:ext>
                <a:ext uri="{FF2B5EF4-FFF2-40B4-BE49-F238E27FC236}">
                  <a16:creationId xmlns:a16="http://schemas.microsoft.com/office/drawing/2014/main" id="{00000000-0008-0000-0200-0000F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231</xdr:row>
          <xdr:rowOff>47625</xdr:rowOff>
        </xdr:from>
        <xdr:to>
          <xdr:col>5</xdr:col>
          <xdr:colOff>1104900</xdr:colOff>
          <xdr:row>231</xdr:row>
          <xdr:rowOff>628650</xdr:rowOff>
        </xdr:to>
        <xdr:sp macro="" textlink="">
          <xdr:nvSpPr>
            <xdr:cNvPr id="7928" name="Object 760" hidden="1">
              <a:extLst>
                <a:ext uri="{63B3BB69-23CF-44E3-9099-C40C66FF867C}">
                  <a14:compatExt spid="_x0000_s7928"/>
                </a:ext>
                <a:ext uri="{FF2B5EF4-FFF2-40B4-BE49-F238E27FC236}">
                  <a16:creationId xmlns:a16="http://schemas.microsoft.com/office/drawing/2014/main" id="{00000000-0008-0000-0200-0000F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232</xdr:row>
          <xdr:rowOff>47625</xdr:rowOff>
        </xdr:from>
        <xdr:to>
          <xdr:col>5</xdr:col>
          <xdr:colOff>1104900</xdr:colOff>
          <xdr:row>232</xdr:row>
          <xdr:rowOff>628650</xdr:rowOff>
        </xdr:to>
        <xdr:sp macro="" textlink="">
          <xdr:nvSpPr>
            <xdr:cNvPr id="7929" name="Object 761" hidden="1">
              <a:extLst>
                <a:ext uri="{63B3BB69-23CF-44E3-9099-C40C66FF867C}">
                  <a14:compatExt spid="_x0000_s7929"/>
                </a:ext>
                <a:ext uri="{FF2B5EF4-FFF2-40B4-BE49-F238E27FC236}">
                  <a16:creationId xmlns:a16="http://schemas.microsoft.com/office/drawing/2014/main" id="{00000000-0008-0000-0200-0000F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233</xdr:row>
          <xdr:rowOff>47625</xdr:rowOff>
        </xdr:from>
        <xdr:to>
          <xdr:col>5</xdr:col>
          <xdr:colOff>1104900</xdr:colOff>
          <xdr:row>233</xdr:row>
          <xdr:rowOff>628650</xdr:rowOff>
        </xdr:to>
        <xdr:sp macro="" textlink="">
          <xdr:nvSpPr>
            <xdr:cNvPr id="7930" name="Object 762" hidden="1">
              <a:extLst>
                <a:ext uri="{63B3BB69-23CF-44E3-9099-C40C66FF867C}">
                  <a14:compatExt spid="_x0000_s7930"/>
                </a:ext>
                <a:ext uri="{FF2B5EF4-FFF2-40B4-BE49-F238E27FC236}">
                  <a16:creationId xmlns:a16="http://schemas.microsoft.com/office/drawing/2014/main" id="{00000000-0008-0000-0200-0000F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234</xdr:row>
          <xdr:rowOff>47625</xdr:rowOff>
        </xdr:from>
        <xdr:to>
          <xdr:col>5</xdr:col>
          <xdr:colOff>1133475</xdr:colOff>
          <xdr:row>234</xdr:row>
          <xdr:rowOff>733425</xdr:rowOff>
        </xdr:to>
        <xdr:sp macro="" textlink="">
          <xdr:nvSpPr>
            <xdr:cNvPr id="7931" name="Object 763" hidden="1">
              <a:extLst>
                <a:ext uri="{63B3BB69-23CF-44E3-9099-C40C66FF867C}">
                  <a14:compatExt spid="_x0000_s7931"/>
                </a:ext>
                <a:ext uri="{FF2B5EF4-FFF2-40B4-BE49-F238E27FC236}">
                  <a16:creationId xmlns:a16="http://schemas.microsoft.com/office/drawing/2014/main" id="{00000000-0008-0000-0200-0000F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236</xdr:row>
          <xdr:rowOff>47625</xdr:rowOff>
        </xdr:from>
        <xdr:to>
          <xdr:col>5</xdr:col>
          <xdr:colOff>1104900</xdr:colOff>
          <xdr:row>236</xdr:row>
          <xdr:rowOff>742950</xdr:rowOff>
        </xdr:to>
        <xdr:sp macro="" textlink="">
          <xdr:nvSpPr>
            <xdr:cNvPr id="7932" name="Object 764" hidden="1">
              <a:extLst>
                <a:ext uri="{63B3BB69-23CF-44E3-9099-C40C66FF867C}">
                  <a14:compatExt spid="_x0000_s7932"/>
                </a:ext>
                <a:ext uri="{FF2B5EF4-FFF2-40B4-BE49-F238E27FC236}">
                  <a16:creationId xmlns:a16="http://schemas.microsoft.com/office/drawing/2014/main" id="{00000000-0008-0000-0200-0000F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237</xdr:row>
          <xdr:rowOff>47625</xdr:rowOff>
        </xdr:from>
        <xdr:to>
          <xdr:col>5</xdr:col>
          <xdr:colOff>1104900</xdr:colOff>
          <xdr:row>237</xdr:row>
          <xdr:rowOff>742950</xdr:rowOff>
        </xdr:to>
        <xdr:sp macro="" textlink="">
          <xdr:nvSpPr>
            <xdr:cNvPr id="7933" name="Object 765" hidden="1">
              <a:extLst>
                <a:ext uri="{63B3BB69-23CF-44E3-9099-C40C66FF867C}">
                  <a14:compatExt spid="_x0000_s7933"/>
                </a:ext>
                <a:ext uri="{FF2B5EF4-FFF2-40B4-BE49-F238E27FC236}">
                  <a16:creationId xmlns:a16="http://schemas.microsoft.com/office/drawing/2014/main" id="{00000000-0008-0000-0200-0000F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238</xdr:row>
          <xdr:rowOff>47625</xdr:rowOff>
        </xdr:from>
        <xdr:to>
          <xdr:col>5</xdr:col>
          <xdr:colOff>1104900</xdr:colOff>
          <xdr:row>238</xdr:row>
          <xdr:rowOff>714375</xdr:rowOff>
        </xdr:to>
        <xdr:sp macro="" textlink="">
          <xdr:nvSpPr>
            <xdr:cNvPr id="7934" name="Object 766" hidden="1">
              <a:extLst>
                <a:ext uri="{63B3BB69-23CF-44E3-9099-C40C66FF867C}">
                  <a14:compatExt spid="_x0000_s7934"/>
                </a:ext>
                <a:ext uri="{FF2B5EF4-FFF2-40B4-BE49-F238E27FC236}">
                  <a16:creationId xmlns:a16="http://schemas.microsoft.com/office/drawing/2014/main" id="{00000000-0008-0000-0200-0000F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239</xdr:row>
          <xdr:rowOff>47625</xdr:rowOff>
        </xdr:from>
        <xdr:to>
          <xdr:col>5</xdr:col>
          <xdr:colOff>1104900</xdr:colOff>
          <xdr:row>239</xdr:row>
          <xdr:rowOff>714375</xdr:rowOff>
        </xdr:to>
        <xdr:sp macro="" textlink="">
          <xdr:nvSpPr>
            <xdr:cNvPr id="7935" name="Object 767" hidden="1">
              <a:extLst>
                <a:ext uri="{63B3BB69-23CF-44E3-9099-C40C66FF867C}">
                  <a14:compatExt spid="_x0000_s7935"/>
                </a:ext>
                <a:ext uri="{FF2B5EF4-FFF2-40B4-BE49-F238E27FC236}">
                  <a16:creationId xmlns:a16="http://schemas.microsoft.com/office/drawing/2014/main" id="{00000000-0008-0000-0200-0000F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240</xdr:row>
          <xdr:rowOff>47625</xdr:rowOff>
        </xdr:from>
        <xdr:to>
          <xdr:col>5</xdr:col>
          <xdr:colOff>1104900</xdr:colOff>
          <xdr:row>240</xdr:row>
          <xdr:rowOff>714375</xdr:rowOff>
        </xdr:to>
        <xdr:sp macro="" textlink="">
          <xdr:nvSpPr>
            <xdr:cNvPr id="7936" name="Object 768" hidden="1">
              <a:extLst>
                <a:ext uri="{63B3BB69-23CF-44E3-9099-C40C66FF867C}">
                  <a14:compatExt spid="_x0000_s7936"/>
                </a:ext>
                <a:ext uri="{FF2B5EF4-FFF2-40B4-BE49-F238E27FC236}">
                  <a16:creationId xmlns:a16="http://schemas.microsoft.com/office/drawing/2014/main" id="{00000000-0008-0000-0200-00000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241</xdr:row>
          <xdr:rowOff>47625</xdr:rowOff>
        </xdr:from>
        <xdr:to>
          <xdr:col>5</xdr:col>
          <xdr:colOff>1104900</xdr:colOff>
          <xdr:row>241</xdr:row>
          <xdr:rowOff>714375</xdr:rowOff>
        </xdr:to>
        <xdr:sp macro="" textlink="">
          <xdr:nvSpPr>
            <xdr:cNvPr id="7937" name="Object 769" hidden="1">
              <a:extLst>
                <a:ext uri="{63B3BB69-23CF-44E3-9099-C40C66FF867C}">
                  <a14:compatExt spid="_x0000_s7937"/>
                </a:ext>
                <a:ext uri="{FF2B5EF4-FFF2-40B4-BE49-F238E27FC236}">
                  <a16:creationId xmlns:a16="http://schemas.microsoft.com/office/drawing/2014/main" id="{00000000-0008-0000-0200-00000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242</xdr:row>
          <xdr:rowOff>47625</xdr:rowOff>
        </xdr:from>
        <xdr:to>
          <xdr:col>5</xdr:col>
          <xdr:colOff>1104900</xdr:colOff>
          <xdr:row>242</xdr:row>
          <xdr:rowOff>714375</xdr:rowOff>
        </xdr:to>
        <xdr:sp macro="" textlink="">
          <xdr:nvSpPr>
            <xdr:cNvPr id="7938" name="Object 770" hidden="1">
              <a:extLst>
                <a:ext uri="{63B3BB69-23CF-44E3-9099-C40C66FF867C}">
                  <a14:compatExt spid="_x0000_s7938"/>
                </a:ext>
                <a:ext uri="{FF2B5EF4-FFF2-40B4-BE49-F238E27FC236}">
                  <a16:creationId xmlns:a16="http://schemas.microsoft.com/office/drawing/2014/main" id="{00000000-0008-0000-0200-00000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244</xdr:row>
          <xdr:rowOff>95250</xdr:rowOff>
        </xdr:from>
        <xdr:to>
          <xdr:col>5</xdr:col>
          <xdr:colOff>1095375</xdr:colOff>
          <xdr:row>244</xdr:row>
          <xdr:rowOff>676275</xdr:rowOff>
        </xdr:to>
        <xdr:sp macro="" textlink="">
          <xdr:nvSpPr>
            <xdr:cNvPr id="7939" name="Object 771" hidden="1">
              <a:extLst>
                <a:ext uri="{63B3BB69-23CF-44E3-9099-C40C66FF867C}">
                  <a14:compatExt spid="_x0000_s7939"/>
                </a:ext>
                <a:ext uri="{FF2B5EF4-FFF2-40B4-BE49-F238E27FC236}">
                  <a16:creationId xmlns:a16="http://schemas.microsoft.com/office/drawing/2014/main" id="{00000000-0008-0000-0200-00000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245</xdr:row>
          <xdr:rowOff>95250</xdr:rowOff>
        </xdr:from>
        <xdr:to>
          <xdr:col>5</xdr:col>
          <xdr:colOff>1095375</xdr:colOff>
          <xdr:row>245</xdr:row>
          <xdr:rowOff>676275</xdr:rowOff>
        </xdr:to>
        <xdr:sp macro="" textlink="">
          <xdr:nvSpPr>
            <xdr:cNvPr id="7940" name="Object 772" hidden="1">
              <a:extLst>
                <a:ext uri="{63B3BB69-23CF-44E3-9099-C40C66FF867C}">
                  <a14:compatExt spid="_x0000_s7940"/>
                </a:ext>
                <a:ext uri="{FF2B5EF4-FFF2-40B4-BE49-F238E27FC236}">
                  <a16:creationId xmlns:a16="http://schemas.microsoft.com/office/drawing/2014/main" id="{00000000-0008-0000-0200-00000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246</xdr:row>
          <xdr:rowOff>95250</xdr:rowOff>
        </xdr:from>
        <xdr:to>
          <xdr:col>5</xdr:col>
          <xdr:colOff>1095375</xdr:colOff>
          <xdr:row>246</xdr:row>
          <xdr:rowOff>676275</xdr:rowOff>
        </xdr:to>
        <xdr:sp macro="" textlink="">
          <xdr:nvSpPr>
            <xdr:cNvPr id="7941" name="Object 773" hidden="1">
              <a:extLst>
                <a:ext uri="{63B3BB69-23CF-44E3-9099-C40C66FF867C}">
                  <a14:compatExt spid="_x0000_s7941"/>
                </a:ext>
                <a:ext uri="{FF2B5EF4-FFF2-40B4-BE49-F238E27FC236}">
                  <a16:creationId xmlns:a16="http://schemas.microsoft.com/office/drawing/2014/main" id="{00000000-0008-0000-0200-00000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247</xdr:row>
          <xdr:rowOff>95250</xdr:rowOff>
        </xdr:from>
        <xdr:to>
          <xdr:col>5</xdr:col>
          <xdr:colOff>1095375</xdr:colOff>
          <xdr:row>247</xdr:row>
          <xdr:rowOff>676275</xdr:rowOff>
        </xdr:to>
        <xdr:sp macro="" textlink="">
          <xdr:nvSpPr>
            <xdr:cNvPr id="7942" name="Object 774" hidden="1">
              <a:extLst>
                <a:ext uri="{63B3BB69-23CF-44E3-9099-C40C66FF867C}">
                  <a14:compatExt spid="_x0000_s7942"/>
                </a:ext>
                <a:ext uri="{FF2B5EF4-FFF2-40B4-BE49-F238E27FC236}">
                  <a16:creationId xmlns:a16="http://schemas.microsoft.com/office/drawing/2014/main" id="{00000000-0008-0000-0200-00000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248</xdr:row>
          <xdr:rowOff>95250</xdr:rowOff>
        </xdr:from>
        <xdr:to>
          <xdr:col>5</xdr:col>
          <xdr:colOff>1095375</xdr:colOff>
          <xdr:row>248</xdr:row>
          <xdr:rowOff>676275</xdr:rowOff>
        </xdr:to>
        <xdr:sp macro="" textlink="">
          <xdr:nvSpPr>
            <xdr:cNvPr id="7943" name="Object 775" hidden="1">
              <a:extLst>
                <a:ext uri="{63B3BB69-23CF-44E3-9099-C40C66FF867C}">
                  <a14:compatExt spid="_x0000_s7943"/>
                </a:ext>
                <a:ext uri="{FF2B5EF4-FFF2-40B4-BE49-F238E27FC236}">
                  <a16:creationId xmlns:a16="http://schemas.microsoft.com/office/drawing/2014/main" id="{00000000-0008-0000-0200-00000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250</xdr:row>
          <xdr:rowOff>95250</xdr:rowOff>
        </xdr:from>
        <xdr:to>
          <xdr:col>5</xdr:col>
          <xdr:colOff>1095375</xdr:colOff>
          <xdr:row>250</xdr:row>
          <xdr:rowOff>676275</xdr:rowOff>
        </xdr:to>
        <xdr:sp macro="" textlink="">
          <xdr:nvSpPr>
            <xdr:cNvPr id="7944" name="Object 776" hidden="1">
              <a:extLst>
                <a:ext uri="{63B3BB69-23CF-44E3-9099-C40C66FF867C}">
                  <a14:compatExt spid="_x0000_s7944"/>
                </a:ext>
                <a:ext uri="{FF2B5EF4-FFF2-40B4-BE49-F238E27FC236}">
                  <a16:creationId xmlns:a16="http://schemas.microsoft.com/office/drawing/2014/main" id="{00000000-0008-0000-0200-00000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251</xdr:row>
          <xdr:rowOff>95250</xdr:rowOff>
        </xdr:from>
        <xdr:to>
          <xdr:col>5</xdr:col>
          <xdr:colOff>1095375</xdr:colOff>
          <xdr:row>251</xdr:row>
          <xdr:rowOff>676275</xdr:rowOff>
        </xdr:to>
        <xdr:sp macro="" textlink="">
          <xdr:nvSpPr>
            <xdr:cNvPr id="7945" name="Object 777" hidden="1">
              <a:extLst>
                <a:ext uri="{63B3BB69-23CF-44E3-9099-C40C66FF867C}">
                  <a14:compatExt spid="_x0000_s7945"/>
                </a:ext>
                <a:ext uri="{FF2B5EF4-FFF2-40B4-BE49-F238E27FC236}">
                  <a16:creationId xmlns:a16="http://schemas.microsoft.com/office/drawing/2014/main" id="{00000000-0008-0000-0200-00000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252</xdr:row>
          <xdr:rowOff>95250</xdr:rowOff>
        </xdr:from>
        <xdr:to>
          <xdr:col>5</xdr:col>
          <xdr:colOff>1095375</xdr:colOff>
          <xdr:row>252</xdr:row>
          <xdr:rowOff>676275</xdr:rowOff>
        </xdr:to>
        <xdr:sp macro="" textlink="">
          <xdr:nvSpPr>
            <xdr:cNvPr id="7946" name="Object 778" hidden="1">
              <a:extLst>
                <a:ext uri="{63B3BB69-23CF-44E3-9099-C40C66FF867C}">
                  <a14:compatExt spid="_x0000_s7946"/>
                </a:ext>
                <a:ext uri="{FF2B5EF4-FFF2-40B4-BE49-F238E27FC236}">
                  <a16:creationId xmlns:a16="http://schemas.microsoft.com/office/drawing/2014/main" id="{00000000-0008-0000-0200-00000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253</xdr:row>
          <xdr:rowOff>95250</xdr:rowOff>
        </xdr:from>
        <xdr:to>
          <xdr:col>5</xdr:col>
          <xdr:colOff>1095375</xdr:colOff>
          <xdr:row>253</xdr:row>
          <xdr:rowOff>676275</xdr:rowOff>
        </xdr:to>
        <xdr:sp macro="" textlink="">
          <xdr:nvSpPr>
            <xdr:cNvPr id="7947" name="Object 779" hidden="1">
              <a:extLst>
                <a:ext uri="{63B3BB69-23CF-44E3-9099-C40C66FF867C}">
                  <a14:compatExt spid="_x0000_s7947"/>
                </a:ext>
                <a:ext uri="{FF2B5EF4-FFF2-40B4-BE49-F238E27FC236}">
                  <a16:creationId xmlns:a16="http://schemas.microsoft.com/office/drawing/2014/main" id="{00000000-0008-0000-0200-00000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254</xdr:row>
          <xdr:rowOff>95250</xdr:rowOff>
        </xdr:from>
        <xdr:to>
          <xdr:col>5</xdr:col>
          <xdr:colOff>1095375</xdr:colOff>
          <xdr:row>254</xdr:row>
          <xdr:rowOff>676275</xdr:rowOff>
        </xdr:to>
        <xdr:sp macro="" textlink="">
          <xdr:nvSpPr>
            <xdr:cNvPr id="7948" name="Object 780" hidden="1">
              <a:extLst>
                <a:ext uri="{63B3BB69-23CF-44E3-9099-C40C66FF867C}">
                  <a14:compatExt spid="_x0000_s7948"/>
                </a:ext>
                <a:ext uri="{FF2B5EF4-FFF2-40B4-BE49-F238E27FC236}">
                  <a16:creationId xmlns:a16="http://schemas.microsoft.com/office/drawing/2014/main" id="{00000000-0008-0000-0200-00000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256</xdr:row>
          <xdr:rowOff>95250</xdr:rowOff>
        </xdr:from>
        <xdr:to>
          <xdr:col>5</xdr:col>
          <xdr:colOff>1095375</xdr:colOff>
          <xdr:row>256</xdr:row>
          <xdr:rowOff>676275</xdr:rowOff>
        </xdr:to>
        <xdr:sp macro="" textlink="">
          <xdr:nvSpPr>
            <xdr:cNvPr id="7949" name="Object 781" hidden="1">
              <a:extLst>
                <a:ext uri="{63B3BB69-23CF-44E3-9099-C40C66FF867C}">
                  <a14:compatExt spid="_x0000_s7949"/>
                </a:ext>
                <a:ext uri="{FF2B5EF4-FFF2-40B4-BE49-F238E27FC236}">
                  <a16:creationId xmlns:a16="http://schemas.microsoft.com/office/drawing/2014/main" id="{00000000-0008-0000-0200-00000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257</xdr:row>
          <xdr:rowOff>95250</xdr:rowOff>
        </xdr:from>
        <xdr:to>
          <xdr:col>5</xdr:col>
          <xdr:colOff>1095375</xdr:colOff>
          <xdr:row>257</xdr:row>
          <xdr:rowOff>676275</xdr:rowOff>
        </xdr:to>
        <xdr:sp macro="" textlink="">
          <xdr:nvSpPr>
            <xdr:cNvPr id="7950" name="Object 782" hidden="1">
              <a:extLst>
                <a:ext uri="{63B3BB69-23CF-44E3-9099-C40C66FF867C}">
                  <a14:compatExt spid="_x0000_s7950"/>
                </a:ext>
                <a:ext uri="{FF2B5EF4-FFF2-40B4-BE49-F238E27FC236}">
                  <a16:creationId xmlns:a16="http://schemas.microsoft.com/office/drawing/2014/main" id="{00000000-0008-0000-0200-00000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258</xdr:row>
          <xdr:rowOff>95250</xdr:rowOff>
        </xdr:from>
        <xdr:to>
          <xdr:col>5</xdr:col>
          <xdr:colOff>1095375</xdr:colOff>
          <xdr:row>258</xdr:row>
          <xdr:rowOff>676275</xdr:rowOff>
        </xdr:to>
        <xdr:sp macro="" textlink="">
          <xdr:nvSpPr>
            <xdr:cNvPr id="7951" name="Object 783" hidden="1">
              <a:extLst>
                <a:ext uri="{63B3BB69-23CF-44E3-9099-C40C66FF867C}">
                  <a14:compatExt spid="_x0000_s7951"/>
                </a:ext>
                <a:ext uri="{FF2B5EF4-FFF2-40B4-BE49-F238E27FC236}">
                  <a16:creationId xmlns:a16="http://schemas.microsoft.com/office/drawing/2014/main" id="{00000000-0008-0000-0200-00000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260</xdr:row>
          <xdr:rowOff>38100</xdr:rowOff>
        </xdr:from>
        <xdr:to>
          <xdr:col>5</xdr:col>
          <xdr:colOff>1066800</xdr:colOff>
          <xdr:row>260</xdr:row>
          <xdr:rowOff>723900</xdr:rowOff>
        </xdr:to>
        <xdr:sp macro="" textlink="">
          <xdr:nvSpPr>
            <xdr:cNvPr id="7952" name="Object 784" hidden="1">
              <a:extLst>
                <a:ext uri="{63B3BB69-23CF-44E3-9099-C40C66FF867C}">
                  <a14:compatExt spid="_x0000_s7952"/>
                </a:ext>
                <a:ext uri="{FF2B5EF4-FFF2-40B4-BE49-F238E27FC236}">
                  <a16:creationId xmlns:a16="http://schemas.microsoft.com/office/drawing/2014/main" id="{00000000-0008-0000-0200-00001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261</xdr:row>
          <xdr:rowOff>38100</xdr:rowOff>
        </xdr:from>
        <xdr:to>
          <xdr:col>5</xdr:col>
          <xdr:colOff>1066800</xdr:colOff>
          <xdr:row>261</xdr:row>
          <xdr:rowOff>723900</xdr:rowOff>
        </xdr:to>
        <xdr:sp macro="" textlink="">
          <xdr:nvSpPr>
            <xdr:cNvPr id="7953" name="Object 785" hidden="1">
              <a:extLst>
                <a:ext uri="{63B3BB69-23CF-44E3-9099-C40C66FF867C}">
                  <a14:compatExt spid="_x0000_s7953"/>
                </a:ext>
                <a:ext uri="{FF2B5EF4-FFF2-40B4-BE49-F238E27FC236}">
                  <a16:creationId xmlns:a16="http://schemas.microsoft.com/office/drawing/2014/main" id="{00000000-0008-0000-0200-00001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262</xdr:row>
          <xdr:rowOff>38100</xdr:rowOff>
        </xdr:from>
        <xdr:to>
          <xdr:col>5</xdr:col>
          <xdr:colOff>1066800</xdr:colOff>
          <xdr:row>262</xdr:row>
          <xdr:rowOff>723900</xdr:rowOff>
        </xdr:to>
        <xdr:sp macro="" textlink="">
          <xdr:nvSpPr>
            <xdr:cNvPr id="7954" name="Object 786" hidden="1">
              <a:extLst>
                <a:ext uri="{63B3BB69-23CF-44E3-9099-C40C66FF867C}">
                  <a14:compatExt spid="_x0000_s7954"/>
                </a:ext>
                <a:ext uri="{FF2B5EF4-FFF2-40B4-BE49-F238E27FC236}">
                  <a16:creationId xmlns:a16="http://schemas.microsoft.com/office/drawing/2014/main" id="{00000000-0008-0000-0200-00001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263</xdr:row>
          <xdr:rowOff>38100</xdr:rowOff>
        </xdr:from>
        <xdr:to>
          <xdr:col>5</xdr:col>
          <xdr:colOff>1066800</xdr:colOff>
          <xdr:row>263</xdr:row>
          <xdr:rowOff>723900</xdr:rowOff>
        </xdr:to>
        <xdr:sp macro="" textlink="">
          <xdr:nvSpPr>
            <xdr:cNvPr id="7955" name="Object 787" hidden="1">
              <a:extLst>
                <a:ext uri="{63B3BB69-23CF-44E3-9099-C40C66FF867C}">
                  <a14:compatExt spid="_x0000_s7955"/>
                </a:ext>
                <a:ext uri="{FF2B5EF4-FFF2-40B4-BE49-F238E27FC236}">
                  <a16:creationId xmlns:a16="http://schemas.microsoft.com/office/drawing/2014/main" id="{00000000-0008-0000-0200-00001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265</xdr:row>
          <xdr:rowOff>95250</xdr:rowOff>
        </xdr:from>
        <xdr:to>
          <xdr:col>5</xdr:col>
          <xdr:colOff>1076325</xdr:colOff>
          <xdr:row>265</xdr:row>
          <xdr:rowOff>676275</xdr:rowOff>
        </xdr:to>
        <xdr:sp macro="" textlink="">
          <xdr:nvSpPr>
            <xdr:cNvPr id="7956" name="Object 788" hidden="1">
              <a:extLst>
                <a:ext uri="{63B3BB69-23CF-44E3-9099-C40C66FF867C}">
                  <a14:compatExt spid="_x0000_s7956"/>
                </a:ext>
                <a:ext uri="{FF2B5EF4-FFF2-40B4-BE49-F238E27FC236}">
                  <a16:creationId xmlns:a16="http://schemas.microsoft.com/office/drawing/2014/main" id="{00000000-0008-0000-0200-00001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266</xdr:row>
          <xdr:rowOff>95250</xdr:rowOff>
        </xdr:from>
        <xdr:to>
          <xdr:col>5</xdr:col>
          <xdr:colOff>1076325</xdr:colOff>
          <xdr:row>266</xdr:row>
          <xdr:rowOff>676275</xdr:rowOff>
        </xdr:to>
        <xdr:sp macro="" textlink="">
          <xdr:nvSpPr>
            <xdr:cNvPr id="7957" name="Object 789" hidden="1">
              <a:extLst>
                <a:ext uri="{63B3BB69-23CF-44E3-9099-C40C66FF867C}">
                  <a14:compatExt spid="_x0000_s7957"/>
                </a:ext>
                <a:ext uri="{FF2B5EF4-FFF2-40B4-BE49-F238E27FC236}">
                  <a16:creationId xmlns:a16="http://schemas.microsoft.com/office/drawing/2014/main" id="{00000000-0008-0000-0200-00001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267</xdr:row>
          <xdr:rowOff>95250</xdr:rowOff>
        </xdr:from>
        <xdr:to>
          <xdr:col>5</xdr:col>
          <xdr:colOff>1076325</xdr:colOff>
          <xdr:row>267</xdr:row>
          <xdr:rowOff>676275</xdr:rowOff>
        </xdr:to>
        <xdr:sp macro="" textlink="">
          <xdr:nvSpPr>
            <xdr:cNvPr id="7958" name="Object 790" hidden="1">
              <a:extLst>
                <a:ext uri="{63B3BB69-23CF-44E3-9099-C40C66FF867C}">
                  <a14:compatExt spid="_x0000_s7958"/>
                </a:ext>
                <a:ext uri="{FF2B5EF4-FFF2-40B4-BE49-F238E27FC236}">
                  <a16:creationId xmlns:a16="http://schemas.microsoft.com/office/drawing/2014/main" id="{00000000-0008-0000-0200-00001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269</xdr:row>
          <xdr:rowOff>114300</xdr:rowOff>
        </xdr:from>
        <xdr:to>
          <xdr:col>5</xdr:col>
          <xdr:colOff>1085850</xdr:colOff>
          <xdr:row>269</xdr:row>
          <xdr:rowOff>704850</xdr:rowOff>
        </xdr:to>
        <xdr:sp macro="" textlink="">
          <xdr:nvSpPr>
            <xdr:cNvPr id="7959" name="Object 791" hidden="1">
              <a:extLst>
                <a:ext uri="{63B3BB69-23CF-44E3-9099-C40C66FF867C}">
                  <a14:compatExt spid="_x0000_s7959"/>
                </a:ext>
                <a:ext uri="{FF2B5EF4-FFF2-40B4-BE49-F238E27FC236}">
                  <a16:creationId xmlns:a16="http://schemas.microsoft.com/office/drawing/2014/main" id="{00000000-0008-0000-0200-00001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270</xdr:row>
          <xdr:rowOff>57150</xdr:rowOff>
        </xdr:from>
        <xdr:to>
          <xdr:col>5</xdr:col>
          <xdr:colOff>1076325</xdr:colOff>
          <xdr:row>270</xdr:row>
          <xdr:rowOff>714375</xdr:rowOff>
        </xdr:to>
        <xdr:sp macro="" textlink="">
          <xdr:nvSpPr>
            <xdr:cNvPr id="7960" name="Object 792" hidden="1">
              <a:extLst>
                <a:ext uri="{63B3BB69-23CF-44E3-9099-C40C66FF867C}">
                  <a14:compatExt spid="_x0000_s7960"/>
                </a:ext>
                <a:ext uri="{FF2B5EF4-FFF2-40B4-BE49-F238E27FC236}">
                  <a16:creationId xmlns:a16="http://schemas.microsoft.com/office/drawing/2014/main" id="{00000000-0008-0000-0200-00001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271</xdr:row>
          <xdr:rowOff>114300</xdr:rowOff>
        </xdr:from>
        <xdr:to>
          <xdr:col>5</xdr:col>
          <xdr:colOff>1085850</xdr:colOff>
          <xdr:row>271</xdr:row>
          <xdr:rowOff>704850</xdr:rowOff>
        </xdr:to>
        <xdr:sp macro="" textlink="">
          <xdr:nvSpPr>
            <xdr:cNvPr id="7961" name="Object 793" hidden="1">
              <a:extLst>
                <a:ext uri="{63B3BB69-23CF-44E3-9099-C40C66FF867C}">
                  <a14:compatExt spid="_x0000_s7961"/>
                </a:ext>
                <a:ext uri="{FF2B5EF4-FFF2-40B4-BE49-F238E27FC236}">
                  <a16:creationId xmlns:a16="http://schemas.microsoft.com/office/drawing/2014/main" id="{00000000-0008-0000-0200-00001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272</xdr:row>
          <xdr:rowOff>114300</xdr:rowOff>
        </xdr:from>
        <xdr:to>
          <xdr:col>5</xdr:col>
          <xdr:colOff>1085850</xdr:colOff>
          <xdr:row>272</xdr:row>
          <xdr:rowOff>704850</xdr:rowOff>
        </xdr:to>
        <xdr:sp macro="" textlink="">
          <xdr:nvSpPr>
            <xdr:cNvPr id="7962" name="Object 794" hidden="1">
              <a:extLst>
                <a:ext uri="{63B3BB69-23CF-44E3-9099-C40C66FF867C}">
                  <a14:compatExt spid="_x0000_s7962"/>
                </a:ext>
                <a:ext uri="{FF2B5EF4-FFF2-40B4-BE49-F238E27FC236}">
                  <a16:creationId xmlns:a16="http://schemas.microsoft.com/office/drawing/2014/main" id="{00000000-0008-0000-0200-00001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273</xdr:row>
          <xdr:rowOff>114300</xdr:rowOff>
        </xdr:from>
        <xdr:to>
          <xdr:col>5</xdr:col>
          <xdr:colOff>1085850</xdr:colOff>
          <xdr:row>273</xdr:row>
          <xdr:rowOff>704850</xdr:rowOff>
        </xdr:to>
        <xdr:sp macro="" textlink="">
          <xdr:nvSpPr>
            <xdr:cNvPr id="7963" name="Object 795" hidden="1">
              <a:extLst>
                <a:ext uri="{63B3BB69-23CF-44E3-9099-C40C66FF867C}">
                  <a14:compatExt spid="_x0000_s7963"/>
                </a:ext>
                <a:ext uri="{FF2B5EF4-FFF2-40B4-BE49-F238E27FC236}">
                  <a16:creationId xmlns:a16="http://schemas.microsoft.com/office/drawing/2014/main" id="{00000000-0008-0000-0200-00001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274</xdr:row>
          <xdr:rowOff>114300</xdr:rowOff>
        </xdr:from>
        <xdr:to>
          <xdr:col>5</xdr:col>
          <xdr:colOff>1085850</xdr:colOff>
          <xdr:row>274</xdr:row>
          <xdr:rowOff>704850</xdr:rowOff>
        </xdr:to>
        <xdr:sp macro="" textlink="">
          <xdr:nvSpPr>
            <xdr:cNvPr id="7964" name="Object 796" hidden="1">
              <a:extLst>
                <a:ext uri="{63B3BB69-23CF-44E3-9099-C40C66FF867C}">
                  <a14:compatExt spid="_x0000_s7964"/>
                </a:ext>
                <a:ext uri="{FF2B5EF4-FFF2-40B4-BE49-F238E27FC236}">
                  <a16:creationId xmlns:a16="http://schemas.microsoft.com/office/drawing/2014/main" id="{00000000-0008-0000-0200-00001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275</xdr:row>
          <xdr:rowOff>114300</xdr:rowOff>
        </xdr:from>
        <xdr:to>
          <xdr:col>5</xdr:col>
          <xdr:colOff>1085850</xdr:colOff>
          <xdr:row>275</xdr:row>
          <xdr:rowOff>704850</xdr:rowOff>
        </xdr:to>
        <xdr:sp macro="" textlink="">
          <xdr:nvSpPr>
            <xdr:cNvPr id="7965" name="Object 797" hidden="1">
              <a:extLst>
                <a:ext uri="{63B3BB69-23CF-44E3-9099-C40C66FF867C}">
                  <a14:compatExt spid="_x0000_s7965"/>
                </a:ext>
                <a:ext uri="{FF2B5EF4-FFF2-40B4-BE49-F238E27FC236}">
                  <a16:creationId xmlns:a16="http://schemas.microsoft.com/office/drawing/2014/main" id="{00000000-0008-0000-0200-00001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276</xdr:row>
          <xdr:rowOff>114300</xdr:rowOff>
        </xdr:from>
        <xdr:to>
          <xdr:col>5</xdr:col>
          <xdr:colOff>1085850</xdr:colOff>
          <xdr:row>276</xdr:row>
          <xdr:rowOff>704850</xdr:rowOff>
        </xdr:to>
        <xdr:sp macro="" textlink="">
          <xdr:nvSpPr>
            <xdr:cNvPr id="7966" name="Object 798" hidden="1">
              <a:extLst>
                <a:ext uri="{63B3BB69-23CF-44E3-9099-C40C66FF867C}">
                  <a14:compatExt spid="_x0000_s7966"/>
                </a:ext>
                <a:ext uri="{FF2B5EF4-FFF2-40B4-BE49-F238E27FC236}">
                  <a16:creationId xmlns:a16="http://schemas.microsoft.com/office/drawing/2014/main" id="{00000000-0008-0000-0200-00001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277</xdr:row>
          <xdr:rowOff>114300</xdr:rowOff>
        </xdr:from>
        <xdr:to>
          <xdr:col>5</xdr:col>
          <xdr:colOff>1085850</xdr:colOff>
          <xdr:row>277</xdr:row>
          <xdr:rowOff>704850</xdr:rowOff>
        </xdr:to>
        <xdr:sp macro="" textlink="">
          <xdr:nvSpPr>
            <xdr:cNvPr id="7967" name="Object 799" hidden="1">
              <a:extLst>
                <a:ext uri="{63B3BB69-23CF-44E3-9099-C40C66FF867C}">
                  <a14:compatExt spid="_x0000_s7967"/>
                </a:ext>
                <a:ext uri="{FF2B5EF4-FFF2-40B4-BE49-F238E27FC236}">
                  <a16:creationId xmlns:a16="http://schemas.microsoft.com/office/drawing/2014/main" id="{00000000-0008-0000-0200-00001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278</xdr:row>
          <xdr:rowOff>114300</xdr:rowOff>
        </xdr:from>
        <xdr:to>
          <xdr:col>5</xdr:col>
          <xdr:colOff>1085850</xdr:colOff>
          <xdr:row>278</xdr:row>
          <xdr:rowOff>704850</xdr:rowOff>
        </xdr:to>
        <xdr:sp macro="" textlink="">
          <xdr:nvSpPr>
            <xdr:cNvPr id="7968" name="Object 800" hidden="1">
              <a:extLst>
                <a:ext uri="{63B3BB69-23CF-44E3-9099-C40C66FF867C}">
                  <a14:compatExt spid="_x0000_s7968"/>
                </a:ext>
                <a:ext uri="{FF2B5EF4-FFF2-40B4-BE49-F238E27FC236}">
                  <a16:creationId xmlns:a16="http://schemas.microsoft.com/office/drawing/2014/main" id="{00000000-0008-0000-0200-00002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279</xdr:row>
          <xdr:rowOff>114300</xdr:rowOff>
        </xdr:from>
        <xdr:to>
          <xdr:col>5</xdr:col>
          <xdr:colOff>1085850</xdr:colOff>
          <xdr:row>279</xdr:row>
          <xdr:rowOff>704850</xdr:rowOff>
        </xdr:to>
        <xdr:sp macro="" textlink="">
          <xdr:nvSpPr>
            <xdr:cNvPr id="7969" name="Object 801" hidden="1">
              <a:extLst>
                <a:ext uri="{63B3BB69-23CF-44E3-9099-C40C66FF867C}">
                  <a14:compatExt spid="_x0000_s7969"/>
                </a:ext>
                <a:ext uri="{FF2B5EF4-FFF2-40B4-BE49-F238E27FC236}">
                  <a16:creationId xmlns:a16="http://schemas.microsoft.com/office/drawing/2014/main" id="{00000000-0008-0000-0200-00002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280</xdr:row>
          <xdr:rowOff>47625</xdr:rowOff>
        </xdr:from>
        <xdr:to>
          <xdr:col>5</xdr:col>
          <xdr:colOff>1104900</xdr:colOff>
          <xdr:row>280</xdr:row>
          <xdr:rowOff>628650</xdr:rowOff>
        </xdr:to>
        <xdr:sp macro="" textlink="">
          <xdr:nvSpPr>
            <xdr:cNvPr id="7970" name="Object 802" hidden="1">
              <a:extLst>
                <a:ext uri="{63B3BB69-23CF-44E3-9099-C40C66FF867C}">
                  <a14:compatExt spid="_x0000_s7970"/>
                </a:ext>
                <a:ext uri="{FF2B5EF4-FFF2-40B4-BE49-F238E27FC236}">
                  <a16:creationId xmlns:a16="http://schemas.microsoft.com/office/drawing/2014/main" id="{00000000-0008-0000-0200-00002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282</xdr:row>
          <xdr:rowOff>66675</xdr:rowOff>
        </xdr:from>
        <xdr:to>
          <xdr:col>5</xdr:col>
          <xdr:colOff>1057275</xdr:colOff>
          <xdr:row>282</xdr:row>
          <xdr:rowOff>657225</xdr:rowOff>
        </xdr:to>
        <xdr:sp macro="" textlink="">
          <xdr:nvSpPr>
            <xdr:cNvPr id="7971" name="Object 803" hidden="1">
              <a:extLst>
                <a:ext uri="{63B3BB69-23CF-44E3-9099-C40C66FF867C}">
                  <a14:compatExt spid="_x0000_s7971"/>
                </a:ext>
                <a:ext uri="{FF2B5EF4-FFF2-40B4-BE49-F238E27FC236}">
                  <a16:creationId xmlns:a16="http://schemas.microsoft.com/office/drawing/2014/main" id="{00000000-0008-0000-0200-00002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283</xdr:row>
          <xdr:rowOff>95250</xdr:rowOff>
        </xdr:from>
        <xdr:to>
          <xdr:col>5</xdr:col>
          <xdr:colOff>1066800</xdr:colOff>
          <xdr:row>283</xdr:row>
          <xdr:rowOff>685800</xdr:rowOff>
        </xdr:to>
        <xdr:sp macro="" textlink="">
          <xdr:nvSpPr>
            <xdr:cNvPr id="7972" name="Object 804" hidden="1">
              <a:extLst>
                <a:ext uri="{63B3BB69-23CF-44E3-9099-C40C66FF867C}">
                  <a14:compatExt spid="_x0000_s7972"/>
                </a:ext>
                <a:ext uri="{FF2B5EF4-FFF2-40B4-BE49-F238E27FC236}">
                  <a16:creationId xmlns:a16="http://schemas.microsoft.com/office/drawing/2014/main" id="{00000000-0008-0000-0200-00002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284</xdr:row>
          <xdr:rowOff>85725</xdr:rowOff>
        </xdr:from>
        <xdr:to>
          <xdr:col>5</xdr:col>
          <xdr:colOff>1057275</xdr:colOff>
          <xdr:row>284</xdr:row>
          <xdr:rowOff>666750</xdr:rowOff>
        </xdr:to>
        <xdr:sp macro="" textlink="">
          <xdr:nvSpPr>
            <xdr:cNvPr id="7973" name="Object 805" hidden="1">
              <a:extLst>
                <a:ext uri="{63B3BB69-23CF-44E3-9099-C40C66FF867C}">
                  <a14:compatExt spid="_x0000_s7973"/>
                </a:ext>
                <a:ext uri="{FF2B5EF4-FFF2-40B4-BE49-F238E27FC236}">
                  <a16:creationId xmlns:a16="http://schemas.microsoft.com/office/drawing/2014/main" id="{00000000-0008-0000-0200-00002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8</xdr:row>
          <xdr:rowOff>38100</xdr:rowOff>
        </xdr:from>
        <xdr:to>
          <xdr:col>5</xdr:col>
          <xdr:colOff>1076325</xdr:colOff>
          <xdr:row>8</xdr:row>
          <xdr:rowOff>723900</xdr:rowOff>
        </xdr:to>
        <xdr:sp macro="" textlink="">
          <xdr:nvSpPr>
            <xdr:cNvPr id="7974" name="Object 806" hidden="1">
              <a:extLst>
                <a:ext uri="{63B3BB69-23CF-44E3-9099-C40C66FF867C}">
                  <a14:compatExt spid="_x0000_s7974"/>
                </a:ext>
                <a:ext uri="{FF2B5EF4-FFF2-40B4-BE49-F238E27FC236}">
                  <a16:creationId xmlns:a16="http://schemas.microsoft.com/office/drawing/2014/main" id="{00000000-0008-0000-0200-00002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12</xdr:row>
          <xdr:rowOff>38100</xdr:rowOff>
        </xdr:from>
        <xdr:to>
          <xdr:col>5</xdr:col>
          <xdr:colOff>1076325</xdr:colOff>
          <xdr:row>12</xdr:row>
          <xdr:rowOff>723900</xdr:rowOff>
        </xdr:to>
        <xdr:sp macro="" textlink="">
          <xdr:nvSpPr>
            <xdr:cNvPr id="7975" name="Object 807" hidden="1">
              <a:extLst>
                <a:ext uri="{63B3BB69-23CF-44E3-9099-C40C66FF867C}">
                  <a14:compatExt spid="_x0000_s7975"/>
                </a:ext>
                <a:ext uri="{FF2B5EF4-FFF2-40B4-BE49-F238E27FC236}">
                  <a16:creationId xmlns:a16="http://schemas.microsoft.com/office/drawing/2014/main" id="{00000000-0008-0000-0200-00002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13</xdr:row>
          <xdr:rowOff>38100</xdr:rowOff>
        </xdr:from>
        <xdr:to>
          <xdr:col>5</xdr:col>
          <xdr:colOff>1076325</xdr:colOff>
          <xdr:row>13</xdr:row>
          <xdr:rowOff>723900</xdr:rowOff>
        </xdr:to>
        <xdr:sp macro="" textlink="">
          <xdr:nvSpPr>
            <xdr:cNvPr id="7976" name="Object 808" hidden="1">
              <a:extLst>
                <a:ext uri="{63B3BB69-23CF-44E3-9099-C40C66FF867C}">
                  <a14:compatExt spid="_x0000_s7976"/>
                </a:ext>
                <a:ext uri="{FF2B5EF4-FFF2-40B4-BE49-F238E27FC236}">
                  <a16:creationId xmlns:a16="http://schemas.microsoft.com/office/drawing/2014/main" id="{00000000-0008-0000-0200-00002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15</xdr:row>
          <xdr:rowOff>57150</xdr:rowOff>
        </xdr:from>
        <xdr:to>
          <xdr:col>5</xdr:col>
          <xdr:colOff>1104900</xdr:colOff>
          <xdr:row>15</xdr:row>
          <xdr:rowOff>742950</xdr:rowOff>
        </xdr:to>
        <xdr:sp macro="" textlink="">
          <xdr:nvSpPr>
            <xdr:cNvPr id="7977" name="Object 809" hidden="1">
              <a:extLst>
                <a:ext uri="{63B3BB69-23CF-44E3-9099-C40C66FF867C}">
                  <a14:compatExt spid="_x0000_s7977"/>
                </a:ext>
                <a:ext uri="{FF2B5EF4-FFF2-40B4-BE49-F238E27FC236}">
                  <a16:creationId xmlns:a16="http://schemas.microsoft.com/office/drawing/2014/main" id="{00000000-0008-0000-0200-00002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55</xdr:row>
          <xdr:rowOff>57150</xdr:rowOff>
        </xdr:from>
        <xdr:to>
          <xdr:col>5</xdr:col>
          <xdr:colOff>1104900</xdr:colOff>
          <xdr:row>55</xdr:row>
          <xdr:rowOff>742950</xdr:rowOff>
        </xdr:to>
        <xdr:sp macro="" textlink="">
          <xdr:nvSpPr>
            <xdr:cNvPr id="7978" name="Object 810" hidden="1">
              <a:extLst>
                <a:ext uri="{63B3BB69-23CF-44E3-9099-C40C66FF867C}">
                  <a14:compatExt spid="_x0000_s7978"/>
                </a:ext>
                <a:ext uri="{FF2B5EF4-FFF2-40B4-BE49-F238E27FC236}">
                  <a16:creationId xmlns:a16="http://schemas.microsoft.com/office/drawing/2014/main" id="{00000000-0008-0000-0200-00002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94</xdr:row>
          <xdr:rowOff>57150</xdr:rowOff>
        </xdr:from>
        <xdr:to>
          <xdr:col>5</xdr:col>
          <xdr:colOff>1104900</xdr:colOff>
          <xdr:row>94</xdr:row>
          <xdr:rowOff>742950</xdr:rowOff>
        </xdr:to>
        <xdr:sp macro="" textlink="">
          <xdr:nvSpPr>
            <xdr:cNvPr id="7979" name="Object 811" hidden="1">
              <a:extLst>
                <a:ext uri="{63B3BB69-23CF-44E3-9099-C40C66FF867C}">
                  <a14:compatExt spid="_x0000_s7979"/>
                </a:ext>
                <a:ext uri="{FF2B5EF4-FFF2-40B4-BE49-F238E27FC236}">
                  <a16:creationId xmlns:a16="http://schemas.microsoft.com/office/drawing/2014/main" id="{00000000-0008-0000-0200-00002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97</xdr:row>
          <xdr:rowOff>57150</xdr:rowOff>
        </xdr:from>
        <xdr:to>
          <xdr:col>5</xdr:col>
          <xdr:colOff>1104900</xdr:colOff>
          <xdr:row>97</xdr:row>
          <xdr:rowOff>742950</xdr:rowOff>
        </xdr:to>
        <xdr:sp macro="" textlink="">
          <xdr:nvSpPr>
            <xdr:cNvPr id="7980" name="Object 812" hidden="1">
              <a:extLst>
                <a:ext uri="{63B3BB69-23CF-44E3-9099-C40C66FF867C}">
                  <a14:compatExt spid="_x0000_s7980"/>
                </a:ext>
                <a:ext uri="{FF2B5EF4-FFF2-40B4-BE49-F238E27FC236}">
                  <a16:creationId xmlns:a16="http://schemas.microsoft.com/office/drawing/2014/main" id="{00000000-0008-0000-0200-00002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101</xdr:row>
          <xdr:rowOff>38100</xdr:rowOff>
        </xdr:from>
        <xdr:to>
          <xdr:col>5</xdr:col>
          <xdr:colOff>1095375</xdr:colOff>
          <xdr:row>101</xdr:row>
          <xdr:rowOff>723900</xdr:rowOff>
        </xdr:to>
        <xdr:sp macro="" textlink="">
          <xdr:nvSpPr>
            <xdr:cNvPr id="7981" name="Object 813" hidden="1">
              <a:extLst>
                <a:ext uri="{63B3BB69-23CF-44E3-9099-C40C66FF867C}">
                  <a14:compatExt spid="_x0000_s7981"/>
                </a:ext>
                <a:ext uri="{FF2B5EF4-FFF2-40B4-BE49-F238E27FC236}">
                  <a16:creationId xmlns:a16="http://schemas.microsoft.com/office/drawing/2014/main" id="{00000000-0008-0000-0200-00002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105</xdr:row>
          <xdr:rowOff>38100</xdr:rowOff>
        </xdr:from>
        <xdr:to>
          <xdr:col>5</xdr:col>
          <xdr:colOff>1095375</xdr:colOff>
          <xdr:row>105</xdr:row>
          <xdr:rowOff>723900</xdr:rowOff>
        </xdr:to>
        <xdr:sp macro="" textlink="">
          <xdr:nvSpPr>
            <xdr:cNvPr id="7982" name="Object 814" hidden="1">
              <a:extLst>
                <a:ext uri="{63B3BB69-23CF-44E3-9099-C40C66FF867C}">
                  <a14:compatExt spid="_x0000_s7982"/>
                </a:ext>
                <a:ext uri="{FF2B5EF4-FFF2-40B4-BE49-F238E27FC236}">
                  <a16:creationId xmlns:a16="http://schemas.microsoft.com/office/drawing/2014/main" id="{00000000-0008-0000-0200-00002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109</xdr:row>
          <xdr:rowOff>38100</xdr:rowOff>
        </xdr:from>
        <xdr:to>
          <xdr:col>5</xdr:col>
          <xdr:colOff>1095375</xdr:colOff>
          <xdr:row>109</xdr:row>
          <xdr:rowOff>723900</xdr:rowOff>
        </xdr:to>
        <xdr:sp macro="" textlink="">
          <xdr:nvSpPr>
            <xdr:cNvPr id="7983" name="Object 815" hidden="1">
              <a:extLst>
                <a:ext uri="{63B3BB69-23CF-44E3-9099-C40C66FF867C}">
                  <a14:compatExt spid="_x0000_s7983"/>
                </a:ext>
                <a:ext uri="{FF2B5EF4-FFF2-40B4-BE49-F238E27FC236}">
                  <a16:creationId xmlns:a16="http://schemas.microsoft.com/office/drawing/2014/main" id="{00000000-0008-0000-0200-00002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124</xdr:row>
          <xdr:rowOff>38100</xdr:rowOff>
        </xdr:from>
        <xdr:to>
          <xdr:col>5</xdr:col>
          <xdr:colOff>1095375</xdr:colOff>
          <xdr:row>124</xdr:row>
          <xdr:rowOff>723900</xdr:rowOff>
        </xdr:to>
        <xdr:sp macro="" textlink="">
          <xdr:nvSpPr>
            <xdr:cNvPr id="7984" name="Object 816" hidden="1">
              <a:extLst>
                <a:ext uri="{63B3BB69-23CF-44E3-9099-C40C66FF867C}">
                  <a14:compatExt spid="_x0000_s7984"/>
                </a:ext>
                <a:ext uri="{FF2B5EF4-FFF2-40B4-BE49-F238E27FC236}">
                  <a16:creationId xmlns:a16="http://schemas.microsoft.com/office/drawing/2014/main" id="{00000000-0008-0000-0200-00003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213</xdr:row>
          <xdr:rowOff>38100</xdr:rowOff>
        </xdr:from>
        <xdr:to>
          <xdr:col>5</xdr:col>
          <xdr:colOff>1095375</xdr:colOff>
          <xdr:row>213</xdr:row>
          <xdr:rowOff>723900</xdr:rowOff>
        </xdr:to>
        <xdr:sp macro="" textlink="">
          <xdr:nvSpPr>
            <xdr:cNvPr id="7985" name="Object 817" hidden="1">
              <a:extLst>
                <a:ext uri="{63B3BB69-23CF-44E3-9099-C40C66FF867C}">
                  <a14:compatExt spid="_x0000_s7985"/>
                </a:ext>
                <a:ext uri="{FF2B5EF4-FFF2-40B4-BE49-F238E27FC236}">
                  <a16:creationId xmlns:a16="http://schemas.microsoft.com/office/drawing/2014/main" id="{00000000-0008-0000-0200-00003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287</xdr:row>
          <xdr:rowOff>38100</xdr:rowOff>
        </xdr:from>
        <xdr:to>
          <xdr:col>5</xdr:col>
          <xdr:colOff>1076325</xdr:colOff>
          <xdr:row>287</xdr:row>
          <xdr:rowOff>723900</xdr:rowOff>
        </xdr:to>
        <xdr:sp macro="" textlink="">
          <xdr:nvSpPr>
            <xdr:cNvPr id="7986" name="Object 818" hidden="1">
              <a:extLst>
                <a:ext uri="{63B3BB69-23CF-44E3-9099-C40C66FF867C}">
                  <a14:compatExt spid="_x0000_s7986"/>
                </a:ext>
                <a:ext uri="{FF2B5EF4-FFF2-40B4-BE49-F238E27FC236}">
                  <a16:creationId xmlns:a16="http://schemas.microsoft.com/office/drawing/2014/main" id="{00000000-0008-0000-0200-00003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288</xdr:row>
          <xdr:rowOff>38100</xdr:rowOff>
        </xdr:from>
        <xdr:to>
          <xdr:col>5</xdr:col>
          <xdr:colOff>1076325</xdr:colOff>
          <xdr:row>288</xdr:row>
          <xdr:rowOff>723900</xdr:rowOff>
        </xdr:to>
        <xdr:sp macro="" textlink="">
          <xdr:nvSpPr>
            <xdr:cNvPr id="7987" name="Object 819" hidden="1">
              <a:extLst>
                <a:ext uri="{63B3BB69-23CF-44E3-9099-C40C66FF867C}">
                  <a14:compatExt spid="_x0000_s7987"/>
                </a:ext>
                <a:ext uri="{FF2B5EF4-FFF2-40B4-BE49-F238E27FC236}">
                  <a16:creationId xmlns:a16="http://schemas.microsoft.com/office/drawing/2014/main" id="{00000000-0008-0000-0200-00003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289</xdr:row>
          <xdr:rowOff>38100</xdr:rowOff>
        </xdr:from>
        <xdr:to>
          <xdr:col>5</xdr:col>
          <xdr:colOff>1076325</xdr:colOff>
          <xdr:row>289</xdr:row>
          <xdr:rowOff>723900</xdr:rowOff>
        </xdr:to>
        <xdr:sp macro="" textlink="">
          <xdr:nvSpPr>
            <xdr:cNvPr id="7988" name="Object 820" hidden="1">
              <a:extLst>
                <a:ext uri="{63B3BB69-23CF-44E3-9099-C40C66FF867C}">
                  <a14:compatExt spid="_x0000_s7988"/>
                </a:ext>
                <a:ext uri="{FF2B5EF4-FFF2-40B4-BE49-F238E27FC236}">
                  <a16:creationId xmlns:a16="http://schemas.microsoft.com/office/drawing/2014/main" id="{00000000-0008-0000-0200-00003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290</xdr:row>
          <xdr:rowOff>38100</xdr:rowOff>
        </xdr:from>
        <xdr:to>
          <xdr:col>5</xdr:col>
          <xdr:colOff>1076325</xdr:colOff>
          <xdr:row>290</xdr:row>
          <xdr:rowOff>723900</xdr:rowOff>
        </xdr:to>
        <xdr:sp macro="" textlink="">
          <xdr:nvSpPr>
            <xdr:cNvPr id="7989" name="Object 821" hidden="1">
              <a:extLst>
                <a:ext uri="{63B3BB69-23CF-44E3-9099-C40C66FF867C}">
                  <a14:compatExt spid="_x0000_s7989"/>
                </a:ext>
                <a:ext uri="{FF2B5EF4-FFF2-40B4-BE49-F238E27FC236}">
                  <a16:creationId xmlns:a16="http://schemas.microsoft.com/office/drawing/2014/main" id="{00000000-0008-0000-0200-00003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473</xdr:row>
          <xdr:rowOff>38100</xdr:rowOff>
        </xdr:from>
        <xdr:to>
          <xdr:col>5</xdr:col>
          <xdr:colOff>1076325</xdr:colOff>
          <xdr:row>473</xdr:row>
          <xdr:rowOff>723900</xdr:rowOff>
        </xdr:to>
        <xdr:sp macro="" textlink="">
          <xdr:nvSpPr>
            <xdr:cNvPr id="7990" name="Object 822" hidden="1">
              <a:extLst>
                <a:ext uri="{63B3BB69-23CF-44E3-9099-C40C66FF867C}">
                  <a14:compatExt spid="_x0000_s7990"/>
                </a:ext>
                <a:ext uri="{FF2B5EF4-FFF2-40B4-BE49-F238E27FC236}">
                  <a16:creationId xmlns:a16="http://schemas.microsoft.com/office/drawing/2014/main" id="{00000000-0008-0000-0200-00003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427</xdr:row>
          <xdr:rowOff>28575</xdr:rowOff>
        </xdr:from>
        <xdr:to>
          <xdr:col>5</xdr:col>
          <xdr:colOff>1085850</xdr:colOff>
          <xdr:row>427</xdr:row>
          <xdr:rowOff>714375</xdr:rowOff>
        </xdr:to>
        <xdr:sp macro="" textlink="">
          <xdr:nvSpPr>
            <xdr:cNvPr id="7991" name="Object 823" hidden="1">
              <a:extLst>
                <a:ext uri="{63B3BB69-23CF-44E3-9099-C40C66FF867C}">
                  <a14:compatExt spid="_x0000_s7991"/>
                </a:ext>
                <a:ext uri="{FF2B5EF4-FFF2-40B4-BE49-F238E27FC236}">
                  <a16:creationId xmlns:a16="http://schemas.microsoft.com/office/drawing/2014/main" id="{00000000-0008-0000-0200-00003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428</xdr:row>
          <xdr:rowOff>57150</xdr:rowOff>
        </xdr:from>
        <xdr:to>
          <xdr:col>5</xdr:col>
          <xdr:colOff>1085850</xdr:colOff>
          <xdr:row>428</xdr:row>
          <xdr:rowOff>742950</xdr:rowOff>
        </xdr:to>
        <xdr:sp macro="" textlink="">
          <xdr:nvSpPr>
            <xdr:cNvPr id="7992" name="Object 824" hidden="1">
              <a:extLst>
                <a:ext uri="{63B3BB69-23CF-44E3-9099-C40C66FF867C}">
                  <a14:compatExt spid="_x0000_s7992"/>
                </a:ext>
                <a:ext uri="{FF2B5EF4-FFF2-40B4-BE49-F238E27FC236}">
                  <a16:creationId xmlns:a16="http://schemas.microsoft.com/office/drawing/2014/main" id="{00000000-0008-0000-0200-00003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429</xdr:row>
          <xdr:rowOff>57150</xdr:rowOff>
        </xdr:from>
        <xdr:to>
          <xdr:col>5</xdr:col>
          <xdr:colOff>1085850</xdr:colOff>
          <xdr:row>429</xdr:row>
          <xdr:rowOff>742950</xdr:rowOff>
        </xdr:to>
        <xdr:sp macro="" textlink="">
          <xdr:nvSpPr>
            <xdr:cNvPr id="7993" name="Object 825" hidden="1">
              <a:extLst>
                <a:ext uri="{63B3BB69-23CF-44E3-9099-C40C66FF867C}">
                  <a14:compatExt spid="_x0000_s7993"/>
                </a:ext>
                <a:ext uri="{FF2B5EF4-FFF2-40B4-BE49-F238E27FC236}">
                  <a16:creationId xmlns:a16="http://schemas.microsoft.com/office/drawing/2014/main" id="{00000000-0008-0000-0200-00003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430</xdr:row>
          <xdr:rowOff>57150</xdr:rowOff>
        </xdr:from>
        <xdr:to>
          <xdr:col>5</xdr:col>
          <xdr:colOff>1085850</xdr:colOff>
          <xdr:row>430</xdr:row>
          <xdr:rowOff>742950</xdr:rowOff>
        </xdr:to>
        <xdr:sp macro="" textlink="">
          <xdr:nvSpPr>
            <xdr:cNvPr id="7994" name="Object 826" hidden="1">
              <a:extLst>
                <a:ext uri="{63B3BB69-23CF-44E3-9099-C40C66FF867C}">
                  <a14:compatExt spid="_x0000_s7994"/>
                </a:ext>
                <a:ext uri="{FF2B5EF4-FFF2-40B4-BE49-F238E27FC236}">
                  <a16:creationId xmlns:a16="http://schemas.microsoft.com/office/drawing/2014/main" id="{00000000-0008-0000-0200-00003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435</xdr:row>
          <xdr:rowOff>47625</xdr:rowOff>
        </xdr:from>
        <xdr:to>
          <xdr:col>5</xdr:col>
          <xdr:colOff>1123950</xdr:colOff>
          <xdr:row>435</xdr:row>
          <xdr:rowOff>733425</xdr:rowOff>
        </xdr:to>
        <xdr:sp macro="" textlink="">
          <xdr:nvSpPr>
            <xdr:cNvPr id="7995" name="Object 827" hidden="1">
              <a:extLst>
                <a:ext uri="{63B3BB69-23CF-44E3-9099-C40C66FF867C}">
                  <a14:compatExt spid="_x0000_s7995"/>
                </a:ext>
                <a:ext uri="{FF2B5EF4-FFF2-40B4-BE49-F238E27FC236}">
                  <a16:creationId xmlns:a16="http://schemas.microsoft.com/office/drawing/2014/main" id="{00000000-0008-0000-0200-00003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436</xdr:row>
          <xdr:rowOff>47625</xdr:rowOff>
        </xdr:from>
        <xdr:to>
          <xdr:col>5</xdr:col>
          <xdr:colOff>1123950</xdr:colOff>
          <xdr:row>436</xdr:row>
          <xdr:rowOff>733425</xdr:rowOff>
        </xdr:to>
        <xdr:sp macro="" textlink="">
          <xdr:nvSpPr>
            <xdr:cNvPr id="7996" name="Object 828" hidden="1">
              <a:extLst>
                <a:ext uri="{63B3BB69-23CF-44E3-9099-C40C66FF867C}">
                  <a14:compatExt spid="_x0000_s7996"/>
                </a:ext>
                <a:ext uri="{FF2B5EF4-FFF2-40B4-BE49-F238E27FC236}">
                  <a16:creationId xmlns:a16="http://schemas.microsoft.com/office/drawing/2014/main" id="{00000000-0008-0000-0200-00003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437</xdr:row>
          <xdr:rowOff>47625</xdr:rowOff>
        </xdr:from>
        <xdr:to>
          <xdr:col>5</xdr:col>
          <xdr:colOff>1123950</xdr:colOff>
          <xdr:row>437</xdr:row>
          <xdr:rowOff>733425</xdr:rowOff>
        </xdr:to>
        <xdr:sp macro="" textlink="">
          <xdr:nvSpPr>
            <xdr:cNvPr id="7997" name="Object 829" hidden="1">
              <a:extLst>
                <a:ext uri="{63B3BB69-23CF-44E3-9099-C40C66FF867C}">
                  <a14:compatExt spid="_x0000_s7997"/>
                </a:ext>
                <a:ext uri="{FF2B5EF4-FFF2-40B4-BE49-F238E27FC236}">
                  <a16:creationId xmlns:a16="http://schemas.microsoft.com/office/drawing/2014/main" id="{00000000-0008-0000-0200-00003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438</xdr:row>
          <xdr:rowOff>47625</xdr:rowOff>
        </xdr:from>
        <xdr:to>
          <xdr:col>5</xdr:col>
          <xdr:colOff>1123950</xdr:colOff>
          <xdr:row>438</xdr:row>
          <xdr:rowOff>733425</xdr:rowOff>
        </xdr:to>
        <xdr:sp macro="" textlink="">
          <xdr:nvSpPr>
            <xdr:cNvPr id="7998" name="Object 830" hidden="1">
              <a:extLst>
                <a:ext uri="{63B3BB69-23CF-44E3-9099-C40C66FF867C}">
                  <a14:compatExt spid="_x0000_s7998"/>
                </a:ext>
                <a:ext uri="{FF2B5EF4-FFF2-40B4-BE49-F238E27FC236}">
                  <a16:creationId xmlns:a16="http://schemas.microsoft.com/office/drawing/2014/main" id="{00000000-0008-0000-0200-00003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309</xdr:row>
          <xdr:rowOff>95250</xdr:rowOff>
        </xdr:from>
        <xdr:to>
          <xdr:col>5</xdr:col>
          <xdr:colOff>1123950</xdr:colOff>
          <xdr:row>309</xdr:row>
          <xdr:rowOff>676275</xdr:rowOff>
        </xdr:to>
        <xdr:sp macro="" textlink="">
          <xdr:nvSpPr>
            <xdr:cNvPr id="7999" name="Object 831" hidden="1">
              <a:extLst>
                <a:ext uri="{63B3BB69-23CF-44E3-9099-C40C66FF867C}">
                  <a14:compatExt spid="_x0000_s7999"/>
                </a:ext>
                <a:ext uri="{FF2B5EF4-FFF2-40B4-BE49-F238E27FC236}">
                  <a16:creationId xmlns:a16="http://schemas.microsoft.com/office/drawing/2014/main" id="{00000000-0008-0000-0200-00003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310</xdr:row>
          <xdr:rowOff>95250</xdr:rowOff>
        </xdr:from>
        <xdr:to>
          <xdr:col>5</xdr:col>
          <xdr:colOff>1123950</xdr:colOff>
          <xdr:row>310</xdr:row>
          <xdr:rowOff>676275</xdr:rowOff>
        </xdr:to>
        <xdr:sp macro="" textlink="">
          <xdr:nvSpPr>
            <xdr:cNvPr id="8000" name="Object 832" hidden="1">
              <a:extLst>
                <a:ext uri="{63B3BB69-23CF-44E3-9099-C40C66FF867C}">
                  <a14:compatExt spid="_x0000_s8000"/>
                </a:ext>
                <a:ext uri="{FF2B5EF4-FFF2-40B4-BE49-F238E27FC236}">
                  <a16:creationId xmlns:a16="http://schemas.microsoft.com/office/drawing/2014/main" id="{00000000-0008-0000-0200-00004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311</xdr:row>
          <xdr:rowOff>95250</xdr:rowOff>
        </xdr:from>
        <xdr:to>
          <xdr:col>5</xdr:col>
          <xdr:colOff>1123950</xdr:colOff>
          <xdr:row>311</xdr:row>
          <xdr:rowOff>676275</xdr:rowOff>
        </xdr:to>
        <xdr:sp macro="" textlink="">
          <xdr:nvSpPr>
            <xdr:cNvPr id="8001" name="Object 833" hidden="1">
              <a:extLst>
                <a:ext uri="{63B3BB69-23CF-44E3-9099-C40C66FF867C}">
                  <a14:compatExt spid="_x0000_s8001"/>
                </a:ext>
                <a:ext uri="{FF2B5EF4-FFF2-40B4-BE49-F238E27FC236}">
                  <a16:creationId xmlns:a16="http://schemas.microsoft.com/office/drawing/2014/main" id="{00000000-0008-0000-0200-00004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312</xdr:row>
          <xdr:rowOff>95250</xdr:rowOff>
        </xdr:from>
        <xdr:to>
          <xdr:col>5</xdr:col>
          <xdr:colOff>1123950</xdr:colOff>
          <xdr:row>312</xdr:row>
          <xdr:rowOff>676275</xdr:rowOff>
        </xdr:to>
        <xdr:sp macro="" textlink="">
          <xdr:nvSpPr>
            <xdr:cNvPr id="8002" name="Object 834" hidden="1">
              <a:extLst>
                <a:ext uri="{63B3BB69-23CF-44E3-9099-C40C66FF867C}">
                  <a14:compatExt spid="_x0000_s8002"/>
                </a:ext>
                <a:ext uri="{FF2B5EF4-FFF2-40B4-BE49-F238E27FC236}">
                  <a16:creationId xmlns:a16="http://schemas.microsoft.com/office/drawing/2014/main" id="{00000000-0008-0000-0200-00004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167</xdr:row>
          <xdr:rowOff>38100</xdr:rowOff>
        </xdr:from>
        <xdr:to>
          <xdr:col>5</xdr:col>
          <xdr:colOff>1104900</xdr:colOff>
          <xdr:row>167</xdr:row>
          <xdr:rowOff>704850</xdr:rowOff>
        </xdr:to>
        <xdr:sp macro="" textlink="">
          <xdr:nvSpPr>
            <xdr:cNvPr id="8003" name="Object 835" hidden="1">
              <a:extLst>
                <a:ext uri="{63B3BB69-23CF-44E3-9099-C40C66FF867C}">
                  <a14:compatExt spid="_x0000_s8003"/>
                </a:ext>
                <a:ext uri="{FF2B5EF4-FFF2-40B4-BE49-F238E27FC236}">
                  <a16:creationId xmlns:a16="http://schemas.microsoft.com/office/drawing/2014/main" id="{00000000-0008-0000-0200-00004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494</xdr:row>
          <xdr:rowOff>47625</xdr:rowOff>
        </xdr:from>
        <xdr:to>
          <xdr:col>5</xdr:col>
          <xdr:colOff>1047750</xdr:colOff>
          <xdr:row>494</xdr:row>
          <xdr:rowOff>638175</xdr:rowOff>
        </xdr:to>
        <xdr:sp macro="" textlink="">
          <xdr:nvSpPr>
            <xdr:cNvPr id="8006" name="Object 838" hidden="1">
              <a:extLst>
                <a:ext uri="{63B3BB69-23CF-44E3-9099-C40C66FF867C}">
                  <a14:compatExt spid="_x0000_s8006"/>
                </a:ext>
                <a:ext uri="{FF2B5EF4-FFF2-40B4-BE49-F238E27FC236}">
                  <a16:creationId xmlns:a16="http://schemas.microsoft.com/office/drawing/2014/main" id="{00000000-0008-0000-0200-00004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495</xdr:row>
          <xdr:rowOff>95250</xdr:rowOff>
        </xdr:from>
        <xdr:to>
          <xdr:col>5</xdr:col>
          <xdr:colOff>1047750</xdr:colOff>
          <xdr:row>495</xdr:row>
          <xdr:rowOff>628650</xdr:rowOff>
        </xdr:to>
        <xdr:sp macro="" textlink="">
          <xdr:nvSpPr>
            <xdr:cNvPr id="8007" name="Object 839" hidden="1">
              <a:extLst>
                <a:ext uri="{63B3BB69-23CF-44E3-9099-C40C66FF867C}">
                  <a14:compatExt spid="_x0000_s8007"/>
                </a:ext>
                <a:ext uri="{FF2B5EF4-FFF2-40B4-BE49-F238E27FC236}">
                  <a16:creationId xmlns:a16="http://schemas.microsoft.com/office/drawing/2014/main" id="{00000000-0008-0000-0200-00004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540</xdr:row>
          <xdr:rowOff>57150</xdr:rowOff>
        </xdr:from>
        <xdr:to>
          <xdr:col>5</xdr:col>
          <xdr:colOff>1047750</xdr:colOff>
          <xdr:row>540</xdr:row>
          <xdr:rowOff>638175</xdr:rowOff>
        </xdr:to>
        <xdr:sp macro="" textlink="">
          <xdr:nvSpPr>
            <xdr:cNvPr id="8008" name="Object 840" hidden="1">
              <a:extLst>
                <a:ext uri="{63B3BB69-23CF-44E3-9099-C40C66FF867C}">
                  <a14:compatExt spid="_x0000_s8008"/>
                </a:ext>
                <a:ext uri="{FF2B5EF4-FFF2-40B4-BE49-F238E27FC236}">
                  <a16:creationId xmlns:a16="http://schemas.microsoft.com/office/drawing/2014/main" id="{00000000-0008-0000-0200-00004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541</xdr:row>
          <xdr:rowOff>47625</xdr:rowOff>
        </xdr:from>
        <xdr:to>
          <xdr:col>5</xdr:col>
          <xdr:colOff>1047750</xdr:colOff>
          <xdr:row>541</xdr:row>
          <xdr:rowOff>628650</xdr:rowOff>
        </xdr:to>
        <xdr:sp macro="" textlink="">
          <xdr:nvSpPr>
            <xdr:cNvPr id="8009" name="Object 841" hidden="1">
              <a:extLst>
                <a:ext uri="{63B3BB69-23CF-44E3-9099-C40C66FF867C}">
                  <a14:compatExt spid="_x0000_s8009"/>
                </a:ext>
                <a:ext uri="{FF2B5EF4-FFF2-40B4-BE49-F238E27FC236}">
                  <a16:creationId xmlns:a16="http://schemas.microsoft.com/office/drawing/2014/main" id="{00000000-0008-0000-0200-00004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123825</xdr:colOff>
          <xdr:row>543</xdr:row>
          <xdr:rowOff>47625</xdr:rowOff>
        </xdr:from>
        <xdr:to>
          <xdr:col>5</xdr:col>
          <xdr:colOff>1028700</xdr:colOff>
          <xdr:row>543</xdr:row>
          <xdr:rowOff>638175</xdr:rowOff>
        </xdr:to>
        <xdr:sp macro="" textlink="">
          <xdr:nvSpPr>
            <xdr:cNvPr id="8010" name="Object 842" hidden="1">
              <a:extLst>
                <a:ext uri="{63B3BB69-23CF-44E3-9099-C40C66FF867C}">
                  <a14:compatExt spid="_x0000_s8010"/>
                </a:ext>
                <a:ext uri="{FF2B5EF4-FFF2-40B4-BE49-F238E27FC236}">
                  <a16:creationId xmlns:a16="http://schemas.microsoft.com/office/drawing/2014/main" id="{00000000-0008-0000-0200-00004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123825</xdr:colOff>
          <xdr:row>544</xdr:row>
          <xdr:rowOff>47625</xdr:rowOff>
        </xdr:from>
        <xdr:to>
          <xdr:col>5</xdr:col>
          <xdr:colOff>1028700</xdr:colOff>
          <xdr:row>544</xdr:row>
          <xdr:rowOff>638175</xdr:rowOff>
        </xdr:to>
        <xdr:sp macro="" textlink="">
          <xdr:nvSpPr>
            <xdr:cNvPr id="8011" name="Object 843" hidden="1">
              <a:extLst>
                <a:ext uri="{63B3BB69-23CF-44E3-9099-C40C66FF867C}">
                  <a14:compatExt spid="_x0000_s8011"/>
                </a:ext>
                <a:ext uri="{FF2B5EF4-FFF2-40B4-BE49-F238E27FC236}">
                  <a16:creationId xmlns:a16="http://schemas.microsoft.com/office/drawing/2014/main" id="{00000000-0008-0000-0200-00004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545</xdr:row>
          <xdr:rowOff>57150</xdr:rowOff>
        </xdr:from>
        <xdr:to>
          <xdr:col>5</xdr:col>
          <xdr:colOff>1038225</xdr:colOff>
          <xdr:row>545</xdr:row>
          <xdr:rowOff>657225</xdr:rowOff>
        </xdr:to>
        <xdr:sp macro="" textlink="">
          <xdr:nvSpPr>
            <xdr:cNvPr id="8012" name="Object 844" hidden="1">
              <a:extLst>
                <a:ext uri="{63B3BB69-23CF-44E3-9099-C40C66FF867C}">
                  <a14:compatExt spid="_x0000_s8012"/>
                </a:ext>
                <a:ext uri="{FF2B5EF4-FFF2-40B4-BE49-F238E27FC236}">
                  <a16:creationId xmlns:a16="http://schemas.microsoft.com/office/drawing/2014/main" id="{00000000-0008-0000-0200-00004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546</xdr:row>
          <xdr:rowOff>57150</xdr:rowOff>
        </xdr:from>
        <xdr:to>
          <xdr:col>5</xdr:col>
          <xdr:colOff>1038225</xdr:colOff>
          <xdr:row>546</xdr:row>
          <xdr:rowOff>657225</xdr:rowOff>
        </xdr:to>
        <xdr:sp macro="" textlink="">
          <xdr:nvSpPr>
            <xdr:cNvPr id="8013" name="Object 845" hidden="1">
              <a:extLst>
                <a:ext uri="{63B3BB69-23CF-44E3-9099-C40C66FF867C}">
                  <a14:compatExt spid="_x0000_s8013"/>
                </a:ext>
                <a:ext uri="{FF2B5EF4-FFF2-40B4-BE49-F238E27FC236}">
                  <a16:creationId xmlns:a16="http://schemas.microsoft.com/office/drawing/2014/main" id="{00000000-0008-0000-0200-00004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547</xdr:row>
          <xdr:rowOff>47625</xdr:rowOff>
        </xdr:from>
        <xdr:to>
          <xdr:col>5</xdr:col>
          <xdr:colOff>1047750</xdr:colOff>
          <xdr:row>547</xdr:row>
          <xdr:rowOff>657225</xdr:rowOff>
        </xdr:to>
        <xdr:sp macro="" textlink="">
          <xdr:nvSpPr>
            <xdr:cNvPr id="8014" name="Object 846" hidden="1">
              <a:extLst>
                <a:ext uri="{63B3BB69-23CF-44E3-9099-C40C66FF867C}">
                  <a14:compatExt spid="_x0000_s8014"/>
                </a:ext>
                <a:ext uri="{FF2B5EF4-FFF2-40B4-BE49-F238E27FC236}">
                  <a16:creationId xmlns:a16="http://schemas.microsoft.com/office/drawing/2014/main" id="{00000000-0008-0000-0200-00004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548</xdr:row>
          <xdr:rowOff>47625</xdr:rowOff>
        </xdr:from>
        <xdr:to>
          <xdr:col>5</xdr:col>
          <xdr:colOff>1057275</xdr:colOff>
          <xdr:row>548</xdr:row>
          <xdr:rowOff>657225</xdr:rowOff>
        </xdr:to>
        <xdr:sp macro="" textlink="">
          <xdr:nvSpPr>
            <xdr:cNvPr id="8015" name="Object 847" hidden="1">
              <a:extLst>
                <a:ext uri="{63B3BB69-23CF-44E3-9099-C40C66FF867C}">
                  <a14:compatExt spid="_x0000_s8015"/>
                </a:ext>
                <a:ext uri="{FF2B5EF4-FFF2-40B4-BE49-F238E27FC236}">
                  <a16:creationId xmlns:a16="http://schemas.microsoft.com/office/drawing/2014/main" id="{00000000-0008-0000-0200-00004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549</xdr:row>
          <xdr:rowOff>38100</xdr:rowOff>
        </xdr:from>
        <xdr:to>
          <xdr:col>5</xdr:col>
          <xdr:colOff>1047750</xdr:colOff>
          <xdr:row>549</xdr:row>
          <xdr:rowOff>647700</xdr:rowOff>
        </xdr:to>
        <xdr:sp macro="" textlink="">
          <xdr:nvSpPr>
            <xdr:cNvPr id="8016" name="Object 848" hidden="1">
              <a:extLst>
                <a:ext uri="{63B3BB69-23CF-44E3-9099-C40C66FF867C}">
                  <a14:compatExt spid="_x0000_s8016"/>
                </a:ext>
                <a:ext uri="{FF2B5EF4-FFF2-40B4-BE49-F238E27FC236}">
                  <a16:creationId xmlns:a16="http://schemas.microsoft.com/office/drawing/2014/main" id="{00000000-0008-0000-0200-00005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550</xdr:row>
          <xdr:rowOff>47625</xdr:rowOff>
        </xdr:from>
        <xdr:to>
          <xdr:col>5</xdr:col>
          <xdr:colOff>1057275</xdr:colOff>
          <xdr:row>550</xdr:row>
          <xdr:rowOff>657225</xdr:rowOff>
        </xdr:to>
        <xdr:sp macro="" textlink="">
          <xdr:nvSpPr>
            <xdr:cNvPr id="8017" name="Object 849" hidden="1">
              <a:extLst>
                <a:ext uri="{63B3BB69-23CF-44E3-9099-C40C66FF867C}">
                  <a14:compatExt spid="_x0000_s8017"/>
                </a:ext>
                <a:ext uri="{FF2B5EF4-FFF2-40B4-BE49-F238E27FC236}">
                  <a16:creationId xmlns:a16="http://schemas.microsoft.com/office/drawing/2014/main" id="{00000000-0008-0000-0200-00005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551</xdr:row>
          <xdr:rowOff>38100</xdr:rowOff>
        </xdr:from>
        <xdr:to>
          <xdr:col>5</xdr:col>
          <xdr:colOff>1047750</xdr:colOff>
          <xdr:row>551</xdr:row>
          <xdr:rowOff>647700</xdr:rowOff>
        </xdr:to>
        <xdr:sp macro="" textlink="">
          <xdr:nvSpPr>
            <xdr:cNvPr id="8018" name="Object 850" hidden="1">
              <a:extLst>
                <a:ext uri="{63B3BB69-23CF-44E3-9099-C40C66FF867C}">
                  <a14:compatExt spid="_x0000_s8018"/>
                </a:ext>
                <a:ext uri="{FF2B5EF4-FFF2-40B4-BE49-F238E27FC236}">
                  <a16:creationId xmlns:a16="http://schemas.microsoft.com/office/drawing/2014/main" id="{00000000-0008-0000-0200-00005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553</xdr:row>
          <xdr:rowOff>57150</xdr:rowOff>
        </xdr:from>
        <xdr:to>
          <xdr:col>5</xdr:col>
          <xdr:colOff>1038225</xdr:colOff>
          <xdr:row>553</xdr:row>
          <xdr:rowOff>619125</xdr:rowOff>
        </xdr:to>
        <xdr:sp macro="" textlink="">
          <xdr:nvSpPr>
            <xdr:cNvPr id="8019" name="Object 851" hidden="1">
              <a:extLst>
                <a:ext uri="{63B3BB69-23CF-44E3-9099-C40C66FF867C}">
                  <a14:compatExt spid="_x0000_s8019"/>
                </a:ext>
                <a:ext uri="{FF2B5EF4-FFF2-40B4-BE49-F238E27FC236}">
                  <a16:creationId xmlns:a16="http://schemas.microsoft.com/office/drawing/2014/main" id="{00000000-0008-0000-0200-00005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554</xdr:row>
          <xdr:rowOff>85725</xdr:rowOff>
        </xdr:from>
        <xdr:to>
          <xdr:col>5</xdr:col>
          <xdr:colOff>1038225</xdr:colOff>
          <xdr:row>554</xdr:row>
          <xdr:rowOff>628650</xdr:rowOff>
        </xdr:to>
        <xdr:sp macro="" textlink="">
          <xdr:nvSpPr>
            <xdr:cNvPr id="8020" name="Object 852" hidden="1">
              <a:extLst>
                <a:ext uri="{63B3BB69-23CF-44E3-9099-C40C66FF867C}">
                  <a14:compatExt spid="_x0000_s8020"/>
                </a:ext>
                <a:ext uri="{FF2B5EF4-FFF2-40B4-BE49-F238E27FC236}">
                  <a16:creationId xmlns:a16="http://schemas.microsoft.com/office/drawing/2014/main" id="{00000000-0008-0000-0200-00005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556</xdr:row>
          <xdr:rowOff>95250</xdr:rowOff>
        </xdr:from>
        <xdr:to>
          <xdr:col>5</xdr:col>
          <xdr:colOff>1057275</xdr:colOff>
          <xdr:row>556</xdr:row>
          <xdr:rowOff>647700</xdr:rowOff>
        </xdr:to>
        <xdr:sp macro="" textlink="">
          <xdr:nvSpPr>
            <xdr:cNvPr id="8021" name="Object 853" hidden="1">
              <a:extLst>
                <a:ext uri="{63B3BB69-23CF-44E3-9099-C40C66FF867C}">
                  <a14:compatExt spid="_x0000_s8021"/>
                </a:ext>
                <a:ext uri="{FF2B5EF4-FFF2-40B4-BE49-F238E27FC236}">
                  <a16:creationId xmlns:a16="http://schemas.microsoft.com/office/drawing/2014/main" id="{00000000-0008-0000-0200-00005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557</xdr:row>
          <xdr:rowOff>76200</xdr:rowOff>
        </xdr:from>
        <xdr:to>
          <xdr:col>5</xdr:col>
          <xdr:colOff>1047750</xdr:colOff>
          <xdr:row>557</xdr:row>
          <xdr:rowOff>628650</xdr:rowOff>
        </xdr:to>
        <xdr:sp macro="" textlink="">
          <xdr:nvSpPr>
            <xdr:cNvPr id="8022" name="Object 854" hidden="1">
              <a:extLst>
                <a:ext uri="{63B3BB69-23CF-44E3-9099-C40C66FF867C}">
                  <a14:compatExt spid="_x0000_s8022"/>
                </a:ext>
                <a:ext uri="{FF2B5EF4-FFF2-40B4-BE49-F238E27FC236}">
                  <a16:creationId xmlns:a16="http://schemas.microsoft.com/office/drawing/2014/main" id="{00000000-0008-0000-0200-00005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123825</xdr:colOff>
          <xdr:row>558</xdr:row>
          <xdr:rowOff>57150</xdr:rowOff>
        </xdr:from>
        <xdr:to>
          <xdr:col>5</xdr:col>
          <xdr:colOff>1038225</xdr:colOff>
          <xdr:row>558</xdr:row>
          <xdr:rowOff>619125</xdr:rowOff>
        </xdr:to>
        <xdr:sp macro="" textlink="">
          <xdr:nvSpPr>
            <xdr:cNvPr id="8023" name="Object 855" hidden="1">
              <a:extLst>
                <a:ext uri="{63B3BB69-23CF-44E3-9099-C40C66FF867C}">
                  <a14:compatExt spid="_x0000_s8023"/>
                </a:ext>
                <a:ext uri="{FF2B5EF4-FFF2-40B4-BE49-F238E27FC236}">
                  <a16:creationId xmlns:a16="http://schemas.microsoft.com/office/drawing/2014/main" id="{00000000-0008-0000-0200-00005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559</xdr:row>
          <xdr:rowOff>76200</xdr:rowOff>
        </xdr:from>
        <xdr:to>
          <xdr:col>5</xdr:col>
          <xdr:colOff>1047750</xdr:colOff>
          <xdr:row>559</xdr:row>
          <xdr:rowOff>628650</xdr:rowOff>
        </xdr:to>
        <xdr:sp macro="" textlink="">
          <xdr:nvSpPr>
            <xdr:cNvPr id="8024" name="Object 856" hidden="1">
              <a:extLst>
                <a:ext uri="{63B3BB69-23CF-44E3-9099-C40C66FF867C}">
                  <a14:compatExt spid="_x0000_s8024"/>
                </a:ext>
                <a:ext uri="{FF2B5EF4-FFF2-40B4-BE49-F238E27FC236}">
                  <a16:creationId xmlns:a16="http://schemas.microsoft.com/office/drawing/2014/main" id="{00000000-0008-0000-0200-00005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560</xdr:row>
          <xdr:rowOff>114300</xdr:rowOff>
        </xdr:from>
        <xdr:to>
          <xdr:col>5</xdr:col>
          <xdr:colOff>1047750</xdr:colOff>
          <xdr:row>560</xdr:row>
          <xdr:rowOff>590550</xdr:rowOff>
        </xdr:to>
        <xdr:sp macro="" textlink="">
          <xdr:nvSpPr>
            <xdr:cNvPr id="8025" name="Object 857" hidden="1">
              <a:extLst>
                <a:ext uri="{63B3BB69-23CF-44E3-9099-C40C66FF867C}">
                  <a14:compatExt spid="_x0000_s8025"/>
                </a:ext>
                <a:ext uri="{FF2B5EF4-FFF2-40B4-BE49-F238E27FC236}">
                  <a16:creationId xmlns:a16="http://schemas.microsoft.com/office/drawing/2014/main" id="{00000000-0008-0000-0200-00005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561</xdr:row>
          <xdr:rowOff>95250</xdr:rowOff>
        </xdr:from>
        <xdr:to>
          <xdr:col>5</xdr:col>
          <xdr:colOff>1057275</xdr:colOff>
          <xdr:row>561</xdr:row>
          <xdr:rowOff>571500</xdr:rowOff>
        </xdr:to>
        <xdr:sp macro="" textlink="">
          <xdr:nvSpPr>
            <xdr:cNvPr id="8026" name="Object 858" hidden="1">
              <a:extLst>
                <a:ext uri="{63B3BB69-23CF-44E3-9099-C40C66FF867C}">
                  <a14:compatExt spid="_x0000_s8026"/>
                </a:ext>
                <a:ext uri="{FF2B5EF4-FFF2-40B4-BE49-F238E27FC236}">
                  <a16:creationId xmlns:a16="http://schemas.microsoft.com/office/drawing/2014/main" id="{00000000-0008-0000-0200-00005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569</xdr:row>
          <xdr:rowOff>57150</xdr:rowOff>
        </xdr:from>
        <xdr:to>
          <xdr:col>5</xdr:col>
          <xdr:colOff>1066800</xdr:colOff>
          <xdr:row>569</xdr:row>
          <xdr:rowOff>638175</xdr:rowOff>
        </xdr:to>
        <xdr:sp macro="" textlink="">
          <xdr:nvSpPr>
            <xdr:cNvPr id="8027" name="Object 859" hidden="1">
              <a:extLst>
                <a:ext uri="{63B3BB69-23CF-44E3-9099-C40C66FF867C}">
                  <a14:compatExt spid="_x0000_s8027"/>
                </a:ext>
                <a:ext uri="{FF2B5EF4-FFF2-40B4-BE49-F238E27FC236}">
                  <a16:creationId xmlns:a16="http://schemas.microsoft.com/office/drawing/2014/main" id="{00000000-0008-0000-0200-00005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568</xdr:row>
          <xdr:rowOff>57150</xdr:rowOff>
        </xdr:from>
        <xdr:to>
          <xdr:col>5</xdr:col>
          <xdr:colOff>1047750</xdr:colOff>
          <xdr:row>568</xdr:row>
          <xdr:rowOff>638175</xdr:rowOff>
        </xdr:to>
        <xdr:sp macro="" textlink="">
          <xdr:nvSpPr>
            <xdr:cNvPr id="8028" name="Object 860" hidden="1">
              <a:extLst>
                <a:ext uri="{63B3BB69-23CF-44E3-9099-C40C66FF867C}">
                  <a14:compatExt spid="_x0000_s8028"/>
                </a:ext>
                <a:ext uri="{FF2B5EF4-FFF2-40B4-BE49-F238E27FC236}">
                  <a16:creationId xmlns:a16="http://schemas.microsoft.com/office/drawing/2014/main" id="{00000000-0008-0000-0200-00005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578</xdr:row>
          <xdr:rowOff>57150</xdr:rowOff>
        </xdr:from>
        <xdr:to>
          <xdr:col>5</xdr:col>
          <xdr:colOff>1047750</xdr:colOff>
          <xdr:row>578</xdr:row>
          <xdr:rowOff>647700</xdr:rowOff>
        </xdr:to>
        <xdr:sp macro="" textlink="">
          <xdr:nvSpPr>
            <xdr:cNvPr id="8029" name="Object 861" hidden="1">
              <a:extLst>
                <a:ext uri="{63B3BB69-23CF-44E3-9099-C40C66FF867C}">
                  <a14:compatExt spid="_x0000_s8029"/>
                </a:ext>
                <a:ext uri="{FF2B5EF4-FFF2-40B4-BE49-F238E27FC236}">
                  <a16:creationId xmlns:a16="http://schemas.microsoft.com/office/drawing/2014/main" id="{00000000-0008-0000-0200-00005D1F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598</xdr:row>
          <xdr:rowOff>76200</xdr:rowOff>
        </xdr:from>
        <xdr:to>
          <xdr:col>5</xdr:col>
          <xdr:colOff>1076325</xdr:colOff>
          <xdr:row>598</xdr:row>
          <xdr:rowOff>628650</xdr:rowOff>
        </xdr:to>
        <xdr:sp macro="" textlink="">
          <xdr:nvSpPr>
            <xdr:cNvPr id="8030" name="Object 862" hidden="1">
              <a:extLst>
                <a:ext uri="{63B3BB69-23CF-44E3-9099-C40C66FF867C}">
                  <a14:compatExt spid="_x0000_s8030"/>
                </a:ext>
                <a:ext uri="{FF2B5EF4-FFF2-40B4-BE49-F238E27FC236}">
                  <a16:creationId xmlns:a16="http://schemas.microsoft.com/office/drawing/2014/main" id="{00000000-0008-0000-0200-00005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600</xdr:row>
          <xdr:rowOff>57150</xdr:rowOff>
        </xdr:from>
        <xdr:to>
          <xdr:col>5</xdr:col>
          <xdr:colOff>1085850</xdr:colOff>
          <xdr:row>600</xdr:row>
          <xdr:rowOff>666750</xdr:rowOff>
        </xdr:to>
        <xdr:sp macro="" textlink="">
          <xdr:nvSpPr>
            <xdr:cNvPr id="8031" name="Object 863" hidden="1">
              <a:extLst>
                <a:ext uri="{63B3BB69-23CF-44E3-9099-C40C66FF867C}">
                  <a14:compatExt spid="_x0000_s8031"/>
                </a:ext>
                <a:ext uri="{FF2B5EF4-FFF2-40B4-BE49-F238E27FC236}">
                  <a16:creationId xmlns:a16="http://schemas.microsoft.com/office/drawing/2014/main" id="{00000000-0008-0000-0200-00005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604</xdr:row>
          <xdr:rowOff>57150</xdr:rowOff>
        </xdr:from>
        <xdr:to>
          <xdr:col>5</xdr:col>
          <xdr:colOff>1076325</xdr:colOff>
          <xdr:row>604</xdr:row>
          <xdr:rowOff>666750</xdr:rowOff>
        </xdr:to>
        <xdr:sp macro="" textlink="">
          <xdr:nvSpPr>
            <xdr:cNvPr id="8032" name="Object 864" hidden="1">
              <a:extLst>
                <a:ext uri="{63B3BB69-23CF-44E3-9099-C40C66FF867C}">
                  <a14:compatExt spid="_x0000_s8032"/>
                </a:ext>
                <a:ext uri="{FF2B5EF4-FFF2-40B4-BE49-F238E27FC236}">
                  <a16:creationId xmlns:a16="http://schemas.microsoft.com/office/drawing/2014/main" id="{00000000-0008-0000-0200-00006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603</xdr:row>
          <xdr:rowOff>57150</xdr:rowOff>
        </xdr:from>
        <xdr:to>
          <xdr:col>5</xdr:col>
          <xdr:colOff>1076325</xdr:colOff>
          <xdr:row>603</xdr:row>
          <xdr:rowOff>628650</xdr:rowOff>
        </xdr:to>
        <xdr:sp macro="" textlink="">
          <xdr:nvSpPr>
            <xdr:cNvPr id="8033" name="Object 865" hidden="1">
              <a:extLst>
                <a:ext uri="{63B3BB69-23CF-44E3-9099-C40C66FF867C}">
                  <a14:compatExt spid="_x0000_s8033"/>
                </a:ext>
                <a:ext uri="{FF2B5EF4-FFF2-40B4-BE49-F238E27FC236}">
                  <a16:creationId xmlns:a16="http://schemas.microsoft.com/office/drawing/2014/main" id="{00000000-0008-0000-0200-00006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602</xdr:row>
          <xdr:rowOff>66675</xdr:rowOff>
        </xdr:from>
        <xdr:to>
          <xdr:col>5</xdr:col>
          <xdr:colOff>1095375</xdr:colOff>
          <xdr:row>602</xdr:row>
          <xdr:rowOff>628650</xdr:rowOff>
        </xdr:to>
        <xdr:sp macro="" textlink="">
          <xdr:nvSpPr>
            <xdr:cNvPr id="8034" name="Object 866" hidden="1">
              <a:extLst>
                <a:ext uri="{63B3BB69-23CF-44E3-9099-C40C66FF867C}">
                  <a14:compatExt spid="_x0000_s8034"/>
                </a:ext>
                <a:ext uri="{FF2B5EF4-FFF2-40B4-BE49-F238E27FC236}">
                  <a16:creationId xmlns:a16="http://schemas.microsoft.com/office/drawing/2014/main" id="{00000000-0008-0000-0200-00006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611</xdr:row>
          <xdr:rowOff>38100</xdr:rowOff>
        </xdr:from>
        <xdr:to>
          <xdr:col>5</xdr:col>
          <xdr:colOff>1057275</xdr:colOff>
          <xdr:row>611</xdr:row>
          <xdr:rowOff>628650</xdr:rowOff>
        </xdr:to>
        <xdr:sp macro="" textlink="">
          <xdr:nvSpPr>
            <xdr:cNvPr id="8035" name="Object 867" hidden="1">
              <a:extLst>
                <a:ext uri="{63B3BB69-23CF-44E3-9099-C40C66FF867C}">
                  <a14:compatExt spid="_x0000_s8035"/>
                </a:ext>
                <a:ext uri="{FF2B5EF4-FFF2-40B4-BE49-F238E27FC236}">
                  <a16:creationId xmlns:a16="http://schemas.microsoft.com/office/drawing/2014/main" id="{00000000-0008-0000-0200-00006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612</xdr:row>
          <xdr:rowOff>57150</xdr:rowOff>
        </xdr:from>
        <xdr:to>
          <xdr:col>5</xdr:col>
          <xdr:colOff>1057275</xdr:colOff>
          <xdr:row>612</xdr:row>
          <xdr:rowOff>628650</xdr:rowOff>
        </xdr:to>
        <xdr:sp macro="" textlink="">
          <xdr:nvSpPr>
            <xdr:cNvPr id="8036" name="Object 868" hidden="1">
              <a:extLst>
                <a:ext uri="{63B3BB69-23CF-44E3-9099-C40C66FF867C}">
                  <a14:compatExt spid="_x0000_s8036"/>
                </a:ext>
                <a:ext uri="{FF2B5EF4-FFF2-40B4-BE49-F238E27FC236}">
                  <a16:creationId xmlns:a16="http://schemas.microsoft.com/office/drawing/2014/main" id="{00000000-0008-0000-0200-00006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613</xdr:row>
          <xdr:rowOff>57150</xdr:rowOff>
        </xdr:from>
        <xdr:to>
          <xdr:col>5</xdr:col>
          <xdr:colOff>1057275</xdr:colOff>
          <xdr:row>613</xdr:row>
          <xdr:rowOff>647700</xdr:rowOff>
        </xdr:to>
        <xdr:sp macro="" textlink="">
          <xdr:nvSpPr>
            <xdr:cNvPr id="8037" name="Object 869" hidden="1">
              <a:extLst>
                <a:ext uri="{63B3BB69-23CF-44E3-9099-C40C66FF867C}">
                  <a14:compatExt spid="_x0000_s8037"/>
                </a:ext>
                <a:ext uri="{FF2B5EF4-FFF2-40B4-BE49-F238E27FC236}">
                  <a16:creationId xmlns:a16="http://schemas.microsoft.com/office/drawing/2014/main" id="{00000000-0008-0000-0200-00006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614</xdr:row>
          <xdr:rowOff>57150</xdr:rowOff>
        </xdr:from>
        <xdr:to>
          <xdr:col>5</xdr:col>
          <xdr:colOff>1057275</xdr:colOff>
          <xdr:row>614</xdr:row>
          <xdr:rowOff>628650</xdr:rowOff>
        </xdr:to>
        <xdr:sp macro="" textlink="">
          <xdr:nvSpPr>
            <xdr:cNvPr id="8038" name="Object 870" hidden="1">
              <a:extLst>
                <a:ext uri="{63B3BB69-23CF-44E3-9099-C40C66FF867C}">
                  <a14:compatExt spid="_x0000_s8038"/>
                </a:ext>
                <a:ext uri="{FF2B5EF4-FFF2-40B4-BE49-F238E27FC236}">
                  <a16:creationId xmlns:a16="http://schemas.microsoft.com/office/drawing/2014/main" id="{00000000-0008-0000-0200-00006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615</xdr:row>
          <xdr:rowOff>57150</xdr:rowOff>
        </xdr:from>
        <xdr:to>
          <xdr:col>5</xdr:col>
          <xdr:colOff>1057275</xdr:colOff>
          <xdr:row>615</xdr:row>
          <xdr:rowOff>628650</xdr:rowOff>
        </xdr:to>
        <xdr:sp macro="" textlink="">
          <xdr:nvSpPr>
            <xdr:cNvPr id="8039" name="Object 871" hidden="1">
              <a:extLst>
                <a:ext uri="{63B3BB69-23CF-44E3-9099-C40C66FF867C}">
                  <a14:compatExt spid="_x0000_s8039"/>
                </a:ext>
                <a:ext uri="{FF2B5EF4-FFF2-40B4-BE49-F238E27FC236}">
                  <a16:creationId xmlns:a16="http://schemas.microsoft.com/office/drawing/2014/main" id="{00000000-0008-0000-0200-00006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616</xdr:row>
          <xdr:rowOff>57150</xdr:rowOff>
        </xdr:from>
        <xdr:to>
          <xdr:col>5</xdr:col>
          <xdr:colOff>1047750</xdr:colOff>
          <xdr:row>616</xdr:row>
          <xdr:rowOff>628650</xdr:rowOff>
        </xdr:to>
        <xdr:sp macro="" textlink="">
          <xdr:nvSpPr>
            <xdr:cNvPr id="8040" name="Object 872" hidden="1">
              <a:extLst>
                <a:ext uri="{63B3BB69-23CF-44E3-9099-C40C66FF867C}">
                  <a14:compatExt spid="_x0000_s8040"/>
                </a:ext>
                <a:ext uri="{FF2B5EF4-FFF2-40B4-BE49-F238E27FC236}">
                  <a16:creationId xmlns:a16="http://schemas.microsoft.com/office/drawing/2014/main" id="{00000000-0008-0000-0200-00006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617</xdr:row>
          <xdr:rowOff>57150</xdr:rowOff>
        </xdr:from>
        <xdr:to>
          <xdr:col>5</xdr:col>
          <xdr:colOff>1066800</xdr:colOff>
          <xdr:row>617</xdr:row>
          <xdr:rowOff>638175</xdr:rowOff>
        </xdr:to>
        <xdr:sp macro="" textlink="">
          <xdr:nvSpPr>
            <xdr:cNvPr id="8041" name="Object 873" hidden="1">
              <a:extLst>
                <a:ext uri="{63B3BB69-23CF-44E3-9099-C40C66FF867C}">
                  <a14:compatExt spid="_x0000_s8041"/>
                </a:ext>
                <a:ext uri="{FF2B5EF4-FFF2-40B4-BE49-F238E27FC236}">
                  <a16:creationId xmlns:a16="http://schemas.microsoft.com/office/drawing/2014/main" id="{00000000-0008-0000-0200-00006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619</xdr:row>
          <xdr:rowOff>66675</xdr:rowOff>
        </xdr:from>
        <xdr:to>
          <xdr:col>5</xdr:col>
          <xdr:colOff>1057275</xdr:colOff>
          <xdr:row>619</xdr:row>
          <xdr:rowOff>628650</xdr:rowOff>
        </xdr:to>
        <xdr:sp macro="" textlink="">
          <xdr:nvSpPr>
            <xdr:cNvPr id="8042" name="Object 874" hidden="1">
              <a:extLst>
                <a:ext uri="{63B3BB69-23CF-44E3-9099-C40C66FF867C}">
                  <a14:compatExt spid="_x0000_s8042"/>
                </a:ext>
                <a:ext uri="{FF2B5EF4-FFF2-40B4-BE49-F238E27FC236}">
                  <a16:creationId xmlns:a16="http://schemas.microsoft.com/office/drawing/2014/main" id="{00000000-0008-0000-0200-00006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618</xdr:row>
          <xdr:rowOff>95250</xdr:rowOff>
        </xdr:from>
        <xdr:to>
          <xdr:col>5</xdr:col>
          <xdr:colOff>1047750</xdr:colOff>
          <xdr:row>618</xdr:row>
          <xdr:rowOff>628650</xdr:rowOff>
        </xdr:to>
        <xdr:sp macro="" textlink="">
          <xdr:nvSpPr>
            <xdr:cNvPr id="8043" name="Object 875" hidden="1">
              <a:extLst>
                <a:ext uri="{63B3BB69-23CF-44E3-9099-C40C66FF867C}">
                  <a14:compatExt spid="_x0000_s8043"/>
                </a:ext>
                <a:ext uri="{FF2B5EF4-FFF2-40B4-BE49-F238E27FC236}">
                  <a16:creationId xmlns:a16="http://schemas.microsoft.com/office/drawing/2014/main" id="{00000000-0008-0000-0200-00006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620</xdr:row>
          <xdr:rowOff>57150</xdr:rowOff>
        </xdr:from>
        <xdr:to>
          <xdr:col>5</xdr:col>
          <xdr:colOff>1047750</xdr:colOff>
          <xdr:row>620</xdr:row>
          <xdr:rowOff>638175</xdr:rowOff>
        </xdr:to>
        <xdr:sp macro="" textlink="">
          <xdr:nvSpPr>
            <xdr:cNvPr id="8044" name="Object 876" hidden="1">
              <a:extLst>
                <a:ext uri="{63B3BB69-23CF-44E3-9099-C40C66FF867C}">
                  <a14:compatExt spid="_x0000_s8044"/>
                </a:ext>
                <a:ext uri="{FF2B5EF4-FFF2-40B4-BE49-F238E27FC236}">
                  <a16:creationId xmlns:a16="http://schemas.microsoft.com/office/drawing/2014/main" id="{00000000-0008-0000-0200-00006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622</xdr:row>
          <xdr:rowOff>57150</xdr:rowOff>
        </xdr:from>
        <xdr:to>
          <xdr:col>5</xdr:col>
          <xdr:colOff>1047750</xdr:colOff>
          <xdr:row>622</xdr:row>
          <xdr:rowOff>638175</xdr:rowOff>
        </xdr:to>
        <xdr:sp macro="" textlink="">
          <xdr:nvSpPr>
            <xdr:cNvPr id="8045" name="Object 877" hidden="1">
              <a:extLst>
                <a:ext uri="{63B3BB69-23CF-44E3-9099-C40C66FF867C}">
                  <a14:compatExt spid="_x0000_s8045"/>
                </a:ext>
                <a:ext uri="{FF2B5EF4-FFF2-40B4-BE49-F238E27FC236}">
                  <a16:creationId xmlns:a16="http://schemas.microsoft.com/office/drawing/2014/main" id="{00000000-0008-0000-0200-00006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621</xdr:row>
          <xdr:rowOff>95250</xdr:rowOff>
        </xdr:from>
        <xdr:to>
          <xdr:col>5</xdr:col>
          <xdr:colOff>1047750</xdr:colOff>
          <xdr:row>621</xdr:row>
          <xdr:rowOff>628650</xdr:rowOff>
        </xdr:to>
        <xdr:sp macro="" textlink="">
          <xdr:nvSpPr>
            <xdr:cNvPr id="8046" name="Object 878" hidden="1">
              <a:extLst>
                <a:ext uri="{63B3BB69-23CF-44E3-9099-C40C66FF867C}">
                  <a14:compatExt spid="_x0000_s8046"/>
                </a:ext>
                <a:ext uri="{FF2B5EF4-FFF2-40B4-BE49-F238E27FC236}">
                  <a16:creationId xmlns:a16="http://schemas.microsoft.com/office/drawing/2014/main" id="{00000000-0008-0000-0200-00006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625</xdr:row>
          <xdr:rowOff>66675</xdr:rowOff>
        </xdr:from>
        <xdr:to>
          <xdr:col>5</xdr:col>
          <xdr:colOff>1076325</xdr:colOff>
          <xdr:row>625</xdr:row>
          <xdr:rowOff>628650</xdr:rowOff>
        </xdr:to>
        <xdr:sp macro="" textlink="">
          <xdr:nvSpPr>
            <xdr:cNvPr id="8047" name="Object 879" hidden="1">
              <a:extLst>
                <a:ext uri="{63B3BB69-23CF-44E3-9099-C40C66FF867C}">
                  <a14:compatExt spid="_x0000_s8047"/>
                </a:ext>
                <a:ext uri="{FF2B5EF4-FFF2-40B4-BE49-F238E27FC236}">
                  <a16:creationId xmlns:a16="http://schemas.microsoft.com/office/drawing/2014/main" id="{00000000-0008-0000-0200-00006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626</xdr:row>
          <xdr:rowOff>57150</xdr:rowOff>
        </xdr:from>
        <xdr:to>
          <xdr:col>5</xdr:col>
          <xdr:colOff>1076325</xdr:colOff>
          <xdr:row>626</xdr:row>
          <xdr:rowOff>647700</xdr:rowOff>
        </xdr:to>
        <xdr:sp macro="" textlink="">
          <xdr:nvSpPr>
            <xdr:cNvPr id="8048" name="Object 880" hidden="1">
              <a:extLst>
                <a:ext uri="{63B3BB69-23CF-44E3-9099-C40C66FF867C}">
                  <a14:compatExt spid="_x0000_s8048"/>
                </a:ext>
                <a:ext uri="{FF2B5EF4-FFF2-40B4-BE49-F238E27FC236}">
                  <a16:creationId xmlns:a16="http://schemas.microsoft.com/office/drawing/2014/main" id="{00000000-0008-0000-0200-00007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627</xdr:row>
          <xdr:rowOff>57150</xdr:rowOff>
        </xdr:from>
        <xdr:to>
          <xdr:col>5</xdr:col>
          <xdr:colOff>1066800</xdr:colOff>
          <xdr:row>627</xdr:row>
          <xdr:rowOff>647700</xdr:rowOff>
        </xdr:to>
        <xdr:sp macro="" textlink="">
          <xdr:nvSpPr>
            <xdr:cNvPr id="8049" name="Object 881" hidden="1">
              <a:extLst>
                <a:ext uri="{63B3BB69-23CF-44E3-9099-C40C66FF867C}">
                  <a14:compatExt spid="_x0000_s8049"/>
                </a:ext>
                <a:ext uri="{FF2B5EF4-FFF2-40B4-BE49-F238E27FC236}">
                  <a16:creationId xmlns:a16="http://schemas.microsoft.com/office/drawing/2014/main" id="{00000000-0008-0000-0200-00007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628</xdr:row>
          <xdr:rowOff>76200</xdr:rowOff>
        </xdr:from>
        <xdr:to>
          <xdr:col>5</xdr:col>
          <xdr:colOff>1066800</xdr:colOff>
          <xdr:row>628</xdr:row>
          <xdr:rowOff>628650</xdr:rowOff>
        </xdr:to>
        <xdr:sp macro="" textlink="">
          <xdr:nvSpPr>
            <xdr:cNvPr id="8050" name="Object 882" hidden="1">
              <a:extLst>
                <a:ext uri="{63B3BB69-23CF-44E3-9099-C40C66FF867C}">
                  <a14:compatExt spid="_x0000_s8050"/>
                </a:ext>
                <a:ext uri="{FF2B5EF4-FFF2-40B4-BE49-F238E27FC236}">
                  <a16:creationId xmlns:a16="http://schemas.microsoft.com/office/drawing/2014/main" id="{00000000-0008-0000-0200-00007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629</xdr:row>
          <xdr:rowOff>57150</xdr:rowOff>
        </xdr:from>
        <xdr:to>
          <xdr:col>5</xdr:col>
          <xdr:colOff>1076325</xdr:colOff>
          <xdr:row>629</xdr:row>
          <xdr:rowOff>647700</xdr:rowOff>
        </xdr:to>
        <xdr:sp macro="" textlink="">
          <xdr:nvSpPr>
            <xdr:cNvPr id="8051" name="Object 883" hidden="1">
              <a:extLst>
                <a:ext uri="{63B3BB69-23CF-44E3-9099-C40C66FF867C}">
                  <a14:compatExt spid="_x0000_s8051"/>
                </a:ext>
                <a:ext uri="{FF2B5EF4-FFF2-40B4-BE49-F238E27FC236}">
                  <a16:creationId xmlns:a16="http://schemas.microsoft.com/office/drawing/2014/main" id="{00000000-0008-0000-0200-00007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630</xdr:row>
          <xdr:rowOff>66675</xdr:rowOff>
        </xdr:from>
        <xdr:to>
          <xdr:col>5</xdr:col>
          <xdr:colOff>1085850</xdr:colOff>
          <xdr:row>630</xdr:row>
          <xdr:rowOff>657225</xdr:rowOff>
        </xdr:to>
        <xdr:sp macro="" textlink="">
          <xdr:nvSpPr>
            <xdr:cNvPr id="8052" name="Object 884" hidden="1">
              <a:extLst>
                <a:ext uri="{63B3BB69-23CF-44E3-9099-C40C66FF867C}">
                  <a14:compatExt spid="_x0000_s8052"/>
                </a:ext>
                <a:ext uri="{FF2B5EF4-FFF2-40B4-BE49-F238E27FC236}">
                  <a16:creationId xmlns:a16="http://schemas.microsoft.com/office/drawing/2014/main" id="{00000000-0008-0000-0200-00007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631</xdr:row>
          <xdr:rowOff>66675</xdr:rowOff>
        </xdr:from>
        <xdr:to>
          <xdr:col>5</xdr:col>
          <xdr:colOff>1085850</xdr:colOff>
          <xdr:row>631</xdr:row>
          <xdr:rowOff>638175</xdr:rowOff>
        </xdr:to>
        <xdr:sp macro="" textlink="">
          <xdr:nvSpPr>
            <xdr:cNvPr id="8053" name="Object 885" hidden="1">
              <a:extLst>
                <a:ext uri="{63B3BB69-23CF-44E3-9099-C40C66FF867C}">
                  <a14:compatExt spid="_x0000_s8053"/>
                </a:ext>
                <a:ext uri="{FF2B5EF4-FFF2-40B4-BE49-F238E27FC236}">
                  <a16:creationId xmlns:a16="http://schemas.microsoft.com/office/drawing/2014/main" id="{00000000-0008-0000-0200-00007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632</xdr:row>
          <xdr:rowOff>66675</xdr:rowOff>
        </xdr:from>
        <xdr:to>
          <xdr:col>5</xdr:col>
          <xdr:colOff>1085850</xdr:colOff>
          <xdr:row>632</xdr:row>
          <xdr:rowOff>657225</xdr:rowOff>
        </xdr:to>
        <xdr:sp macro="" textlink="">
          <xdr:nvSpPr>
            <xdr:cNvPr id="8054" name="Object 886" hidden="1">
              <a:extLst>
                <a:ext uri="{63B3BB69-23CF-44E3-9099-C40C66FF867C}">
                  <a14:compatExt spid="_x0000_s8054"/>
                </a:ext>
                <a:ext uri="{FF2B5EF4-FFF2-40B4-BE49-F238E27FC236}">
                  <a16:creationId xmlns:a16="http://schemas.microsoft.com/office/drawing/2014/main" id="{00000000-0008-0000-0200-00007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517</xdr:row>
          <xdr:rowOff>66675</xdr:rowOff>
        </xdr:from>
        <xdr:to>
          <xdr:col>5</xdr:col>
          <xdr:colOff>1057275</xdr:colOff>
          <xdr:row>517</xdr:row>
          <xdr:rowOff>647700</xdr:rowOff>
        </xdr:to>
        <xdr:sp macro="" textlink="">
          <xdr:nvSpPr>
            <xdr:cNvPr id="8057" name="Object 889" hidden="1">
              <a:extLst>
                <a:ext uri="{63B3BB69-23CF-44E3-9099-C40C66FF867C}">
                  <a14:compatExt spid="_x0000_s8057"/>
                </a:ext>
                <a:ext uri="{FF2B5EF4-FFF2-40B4-BE49-F238E27FC236}">
                  <a16:creationId xmlns:a16="http://schemas.microsoft.com/office/drawing/2014/main" id="{00000000-0008-0000-0200-00007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518</xdr:row>
          <xdr:rowOff>66675</xdr:rowOff>
        </xdr:from>
        <xdr:to>
          <xdr:col>5</xdr:col>
          <xdr:colOff>1057275</xdr:colOff>
          <xdr:row>518</xdr:row>
          <xdr:rowOff>647700</xdr:rowOff>
        </xdr:to>
        <xdr:sp macro="" textlink="">
          <xdr:nvSpPr>
            <xdr:cNvPr id="8058" name="Object 890" hidden="1">
              <a:extLst>
                <a:ext uri="{63B3BB69-23CF-44E3-9099-C40C66FF867C}">
                  <a14:compatExt spid="_x0000_s8058"/>
                </a:ext>
                <a:ext uri="{FF2B5EF4-FFF2-40B4-BE49-F238E27FC236}">
                  <a16:creationId xmlns:a16="http://schemas.microsoft.com/office/drawing/2014/main" id="{00000000-0008-0000-0200-00007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520</xdr:row>
          <xdr:rowOff>66675</xdr:rowOff>
        </xdr:from>
        <xdr:to>
          <xdr:col>5</xdr:col>
          <xdr:colOff>1057275</xdr:colOff>
          <xdr:row>520</xdr:row>
          <xdr:rowOff>647700</xdr:rowOff>
        </xdr:to>
        <xdr:sp macro="" textlink="">
          <xdr:nvSpPr>
            <xdr:cNvPr id="8059" name="Object 891" hidden="1">
              <a:extLst>
                <a:ext uri="{63B3BB69-23CF-44E3-9099-C40C66FF867C}">
                  <a14:compatExt spid="_x0000_s8059"/>
                </a:ext>
                <a:ext uri="{FF2B5EF4-FFF2-40B4-BE49-F238E27FC236}">
                  <a16:creationId xmlns:a16="http://schemas.microsoft.com/office/drawing/2014/main" id="{00000000-0008-0000-0200-00007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521</xdr:row>
          <xdr:rowOff>66675</xdr:rowOff>
        </xdr:from>
        <xdr:to>
          <xdr:col>5</xdr:col>
          <xdr:colOff>1057275</xdr:colOff>
          <xdr:row>521</xdr:row>
          <xdr:rowOff>647700</xdr:rowOff>
        </xdr:to>
        <xdr:sp macro="" textlink="">
          <xdr:nvSpPr>
            <xdr:cNvPr id="8060" name="Object 892" hidden="1">
              <a:extLst>
                <a:ext uri="{63B3BB69-23CF-44E3-9099-C40C66FF867C}">
                  <a14:compatExt spid="_x0000_s8060"/>
                </a:ext>
                <a:ext uri="{FF2B5EF4-FFF2-40B4-BE49-F238E27FC236}">
                  <a16:creationId xmlns:a16="http://schemas.microsoft.com/office/drawing/2014/main" id="{00000000-0008-0000-0200-00007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522</xdr:row>
          <xdr:rowOff>66675</xdr:rowOff>
        </xdr:from>
        <xdr:to>
          <xdr:col>5</xdr:col>
          <xdr:colOff>1057275</xdr:colOff>
          <xdr:row>522</xdr:row>
          <xdr:rowOff>647700</xdr:rowOff>
        </xdr:to>
        <xdr:sp macro="" textlink="">
          <xdr:nvSpPr>
            <xdr:cNvPr id="8061" name="Object 893" hidden="1">
              <a:extLst>
                <a:ext uri="{63B3BB69-23CF-44E3-9099-C40C66FF867C}">
                  <a14:compatExt spid="_x0000_s8061"/>
                </a:ext>
                <a:ext uri="{FF2B5EF4-FFF2-40B4-BE49-F238E27FC236}">
                  <a16:creationId xmlns:a16="http://schemas.microsoft.com/office/drawing/2014/main" id="{00000000-0008-0000-0200-00007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525</xdr:row>
          <xdr:rowOff>66675</xdr:rowOff>
        </xdr:from>
        <xdr:to>
          <xdr:col>5</xdr:col>
          <xdr:colOff>1057275</xdr:colOff>
          <xdr:row>525</xdr:row>
          <xdr:rowOff>647700</xdr:rowOff>
        </xdr:to>
        <xdr:sp macro="" textlink="">
          <xdr:nvSpPr>
            <xdr:cNvPr id="8062" name="Object 894" hidden="1">
              <a:extLst>
                <a:ext uri="{63B3BB69-23CF-44E3-9099-C40C66FF867C}">
                  <a14:compatExt spid="_x0000_s8062"/>
                </a:ext>
                <a:ext uri="{FF2B5EF4-FFF2-40B4-BE49-F238E27FC236}">
                  <a16:creationId xmlns:a16="http://schemas.microsoft.com/office/drawing/2014/main" id="{00000000-0008-0000-0200-00007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526</xdr:row>
          <xdr:rowOff>66675</xdr:rowOff>
        </xdr:from>
        <xdr:to>
          <xdr:col>5</xdr:col>
          <xdr:colOff>1057275</xdr:colOff>
          <xdr:row>526</xdr:row>
          <xdr:rowOff>647700</xdr:rowOff>
        </xdr:to>
        <xdr:sp macro="" textlink="">
          <xdr:nvSpPr>
            <xdr:cNvPr id="8063" name="Object 895" hidden="1">
              <a:extLst>
                <a:ext uri="{63B3BB69-23CF-44E3-9099-C40C66FF867C}">
                  <a14:compatExt spid="_x0000_s8063"/>
                </a:ext>
                <a:ext uri="{FF2B5EF4-FFF2-40B4-BE49-F238E27FC236}">
                  <a16:creationId xmlns:a16="http://schemas.microsoft.com/office/drawing/2014/main" id="{00000000-0008-0000-0200-00007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528</xdr:row>
          <xdr:rowOff>66675</xdr:rowOff>
        </xdr:from>
        <xdr:to>
          <xdr:col>5</xdr:col>
          <xdr:colOff>1057275</xdr:colOff>
          <xdr:row>528</xdr:row>
          <xdr:rowOff>647700</xdr:rowOff>
        </xdr:to>
        <xdr:sp macro="" textlink="">
          <xdr:nvSpPr>
            <xdr:cNvPr id="8064" name="Object 896" hidden="1">
              <a:extLst>
                <a:ext uri="{63B3BB69-23CF-44E3-9099-C40C66FF867C}">
                  <a14:compatExt spid="_x0000_s8064"/>
                </a:ext>
                <a:ext uri="{FF2B5EF4-FFF2-40B4-BE49-F238E27FC236}">
                  <a16:creationId xmlns:a16="http://schemas.microsoft.com/office/drawing/2014/main" id="{00000000-0008-0000-0200-00008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530</xdr:row>
          <xdr:rowOff>66675</xdr:rowOff>
        </xdr:from>
        <xdr:to>
          <xdr:col>5</xdr:col>
          <xdr:colOff>1057275</xdr:colOff>
          <xdr:row>530</xdr:row>
          <xdr:rowOff>647700</xdr:rowOff>
        </xdr:to>
        <xdr:sp macro="" textlink="">
          <xdr:nvSpPr>
            <xdr:cNvPr id="8065" name="Object 897" hidden="1">
              <a:extLst>
                <a:ext uri="{63B3BB69-23CF-44E3-9099-C40C66FF867C}">
                  <a14:compatExt spid="_x0000_s8065"/>
                </a:ext>
                <a:ext uri="{FF2B5EF4-FFF2-40B4-BE49-F238E27FC236}">
                  <a16:creationId xmlns:a16="http://schemas.microsoft.com/office/drawing/2014/main" id="{00000000-0008-0000-0200-00008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531</xdr:row>
          <xdr:rowOff>66675</xdr:rowOff>
        </xdr:from>
        <xdr:to>
          <xdr:col>5</xdr:col>
          <xdr:colOff>1057275</xdr:colOff>
          <xdr:row>531</xdr:row>
          <xdr:rowOff>647700</xdr:rowOff>
        </xdr:to>
        <xdr:sp macro="" textlink="">
          <xdr:nvSpPr>
            <xdr:cNvPr id="8066" name="Object 898" hidden="1">
              <a:extLst>
                <a:ext uri="{63B3BB69-23CF-44E3-9099-C40C66FF867C}">
                  <a14:compatExt spid="_x0000_s8066"/>
                </a:ext>
                <a:ext uri="{FF2B5EF4-FFF2-40B4-BE49-F238E27FC236}">
                  <a16:creationId xmlns:a16="http://schemas.microsoft.com/office/drawing/2014/main" id="{00000000-0008-0000-0200-00008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533</xdr:row>
          <xdr:rowOff>66675</xdr:rowOff>
        </xdr:from>
        <xdr:to>
          <xdr:col>5</xdr:col>
          <xdr:colOff>1057275</xdr:colOff>
          <xdr:row>533</xdr:row>
          <xdr:rowOff>647700</xdr:rowOff>
        </xdr:to>
        <xdr:sp macro="" textlink="">
          <xdr:nvSpPr>
            <xdr:cNvPr id="8067" name="Object 899" hidden="1">
              <a:extLst>
                <a:ext uri="{63B3BB69-23CF-44E3-9099-C40C66FF867C}">
                  <a14:compatExt spid="_x0000_s8067"/>
                </a:ext>
                <a:ext uri="{FF2B5EF4-FFF2-40B4-BE49-F238E27FC236}">
                  <a16:creationId xmlns:a16="http://schemas.microsoft.com/office/drawing/2014/main" id="{00000000-0008-0000-0200-00008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534</xdr:row>
          <xdr:rowOff>66675</xdr:rowOff>
        </xdr:from>
        <xdr:to>
          <xdr:col>5</xdr:col>
          <xdr:colOff>1057275</xdr:colOff>
          <xdr:row>534</xdr:row>
          <xdr:rowOff>647700</xdr:rowOff>
        </xdr:to>
        <xdr:sp macro="" textlink="">
          <xdr:nvSpPr>
            <xdr:cNvPr id="8068" name="Object 900" hidden="1">
              <a:extLst>
                <a:ext uri="{63B3BB69-23CF-44E3-9099-C40C66FF867C}">
                  <a14:compatExt spid="_x0000_s8068"/>
                </a:ext>
                <a:ext uri="{FF2B5EF4-FFF2-40B4-BE49-F238E27FC236}">
                  <a16:creationId xmlns:a16="http://schemas.microsoft.com/office/drawing/2014/main" id="{00000000-0008-0000-0200-00008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519</xdr:row>
          <xdr:rowOff>66675</xdr:rowOff>
        </xdr:from>
        <xdr:to>
          <xdr:col>5</xdr:col>
          <xdr:colOff>1057275</xdr:colOff>
          <xdr:row>519</xdr:row>
          <xdr:rowOff>647700</xdr:rowOff>
        </xdr:to>
        <xdr:sp macro="" textlink="">
          <xdr:nvSpPr>
            <xdr:cNvPr id="8069" name="Object 901" hidden="1">
              <a:extLst>
                <a:ext uri="{63B3BB69-23CF-44E3-9099-C40C66FF867C}">
                  <a14:compatExt spid="_x0000_s8069"/>
                </a:ext>
                <a:ext uri="{FF2B5EF4-FFF2-40B4-BE49-F238E27FC236}">
                  <a16:creationId xmlns:a16="http://schemas.microsoft.com/office/drawing/2014/main" id="{00000000-0008-0000-0200-00008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523</xdr:row>
          <xdr:rowOff>66675</xdr:rowOff>
        </xdr:from>
        <xdr:to>
          <xdr:col>5</xdr:col>
          <xdr:colOff>1057275</xdr:colOff>
          <xdr:row>523</xdr:row>
          <xdr:rowOff>647700</xdr:rowOff>
        </xdr:to>
        <xdr:sp macro="" textlink="">
          <xdr:nvSpPr>
            <xdr:cNvPr id="8070" name="Object 902" hidden="1">
              <a:extLst>
                <a:ext uri="{63B3BB69-23CF-44E3-9099-C40C66FF867C}">
                  <a14:compatExt spid="_x0000_s8070"/>
                </a:ext>
                <a:ext uri="{FF2B5EF4-FFF2-40B4-BE49-F238E27FC236}">
                  <a16:creationId xmlns:a16="http://schemas.microsoft.com/office/drawing/2014/main" id="{00000000-0008-0000-0200-00008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524</xdr:row>
          <xdr:rowOff>66675</xdr:rowOff>
        </xdr:from>
        <xdr:to>
          <xdr:col>5</xdr:col>
          <xdr:colOff>1057275</xdr:colOff>
          <xdr:row>524</xdr:row>
          <xdr:rowOff>647700</xdr:rowOff>
        </xdr:to>
        <xdr:sp macro="" textlink="">
          <xdr:nvSpPr>
            <xdr:cNvPr id="8071" name="Object 903" hidden="1">
              <a:extLst>
                <a:ext uri="{63B3BB69-23CF-44E3-9099-C40C66FF867C}">
                  <a14:compatExt spid="_x0000_s8071"/>
                </a:ext>
                <a:ext uri="{FF2B5EF4-FFF2-40B4-BE49-F238E27FC236}">
                  <a16:creationId xmlns:a16="http://schemas.microsoft.com/office/drawing/2014/main" id="{00000000-0008-0000-0200-00008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532</xdr:row>
          <xdr:rowOff>66675</xdr:rowOff>
        </xdr:from>
        <xdr:to>
          <xdr:col>5</xdr:col>
          <xdr:colOff>1057275</xdr:colOff>
          <xdr:row>532</xdr:row>
          <xdr:rowOff>647700</xdr:rowOff>
        </xdr:to>
        <xdr:sp macro="" textlink="">
          <xdr:nvSpPr>
            <xdr:cNvPr id="8072" name="Object 904" hidden="1">
              <a:extLst>
                <a:ext uri="{63B3BB69-23CF-44E3-9099-C40C66FF867C}">
                  <a14:compatExt spid="_x0000_s8072"/>
                </a:ext>
                <a:ext uri="{FF2B5EF4-FFF2-40B4-BE49-F238E27FC236}">
                  <a16:creationId xmlns:a16="http://schemas.microsoft.com/office/drawing/2014/main" id="{00000000-0008-0000-0200-00008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535</xdr:row>
          <xdr:rowOff>66675</xdr:rowOff>
        </xdr:from>
        <xdr:to>
          <xdr:col>5</xdr:col>
          <xdr:colOff>1057275</xdr:colOff>
          <xdr:row>535</xdr:row>
          <xdr:rowOff>647700</xdr:rowOff>
        </xdr:to>
        <xdr:sp macro="" textlink="">
          <xdr:nvSpPr>
            <xdr:cNvPr id="8073" name="Object 905" hidden="1">
              <a:extLst>
                <a:ext uri="{63B3BB69-23CF-44E3-9099-C40C66FF867C}">
                  <a14:compatExt spid="_x0000_s8073"/>
                </a:ext>
                <a:ext uri="{FF2B5EF4-FFF2-40B4-BE49-F238E27FC236}">
                  <a16:creationId xmlns:a16="http://schemas.microsoft.com/office/drawing/2014/main" id="{00000000-0008-0000-0200-00008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527</xdr:row>
          <xdr:rowOff>66675</xdr:rowOff>
        </xdr:from>
        <xdr:to>
          <xdr:col>5</xdr:col>
          <xdr:colOff>1057275</xdr:colOff>
          <xdr:row>527</xdr:row>
          <xdr:rowOff>647700</xdr:rowOff>
        </xdr:to>
        <xdr:sp macro="" textlink="">
          <xdr:nvSpPr>
            <xdr:cNvPr id="8074" name="Object 906" hidden="1">
              <a:extLst>
                <a:ext uri="{63B3BB69-23CF-44E3-9099-C40C66FF867C}">
                  <a14:compatExt spid="_x0000_s8074"/>
                </a:ext>
                <a:ext uri="{FF2B5EF4-FFF2-40B4-BE49-F238E27FC236}">
                  <a16:creationId xmlns:a16="http://schemas.microsoft.com/office/drawing/2014/main" id="{00000000-0008-0000-0200-00008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529</xdr:row>
          <xdr:rowOff>66675</xdr:rowOff>
        </xdr:from>
        <xdr:to>
          <xdr:col>5</xdr:col>
          <xdr:colOff>1057275</xdr:colOff>
          <xdr:row>529</xdr:row>
          <xdr:rowOff>647700</xdr:rowOff>
        </xdr:to>
        <xdr:sp macro="" textlink="">
          <xdr:nvSpPr>
            <xdr:cNvPr id="8075" name="Object 907" hidden="1">
              <a:extLst>
                <a:ext uri="{63B3BB69-23CF-44E3-9099-C40C66FF867C}">
                  <a14:compatExt spid="_x0000_s8075"/>
                </a:ext>
                <a:ext uri="{FF2B5EF4-FFF2-40B4-BE49-F238E27FC236}">
                  <a16:creationId xmlns:a16="http://schemas.microsoft.com/office/drawing/2014/main" id="{00000000-0008-0000-0200-00008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497</xdr:row>
          <xdr:rowOff>76200</xdr:rowOff>
        </xdr:from>
        <xdr:to>
          <xdr:col>5</xdr:col>
          <xdr:colOff>1057275</xdr:colOff>
          <xdr:row>497</xdr:row>
          <xdr:rowOff>628650</xdr:rowOff>
        </xdr:to>
        <xdr:sp macro="" textlink="">
          <xdr:nvSpPr>
            <xdr:cNvPr id="8076" name="Object 908" hidden="1">
              <a:extLst>
                <a:ext uri="{63B3BB69-23CF-44E3-9099-C40C66FF867C}">
                  <a14:compatExt spid="_x0000_s8076"/>
                </a:ext>
                <a:ext uri="{FF2B5EF4-FFF2-40B4-BE49-F238E27FC236}">
                  <a16:creationId xmlns:a16="http://schemas.microsoft.com/office/drawing/2014/main" id="{00000000-0008-0000-0200-00008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498</xdr:row>
          <xdr:rowOff>76200</xdr:rowOff>
        </xdr:from>
        <xdr:to>
          <xdr:col>5</xdr:col>
          <xdr:colOff>1057275</xdr:colOff>
          <xdr:row>498</xdr:row>
          <xdr:rowOff>628650</xdr:rowOff>
        </xdr:to>
        <xdr:sp macro="" textlink="">
          <xdr:nvSpPr>
            <xdr:cNvPr id="8077" name="Object 909" hidden="1">
              <a:extLst>
                <a:ext uri="{63B3BB69-23CF-44E3-9099-C40C66FF867C}">
                  <a14:compatExt spid="_x0000_s8077"/>
                </a:ext>
                <a:ext uri="{FF2B5EF4-FFF2-40B4-BE49-F238E27FC236}">
                  <a16:creationId xmlns:a16="http://schemas.microsoft.com/office/drawing/2014/main" id="{00000000-0008-0000-0200-00008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499</xdr:row>
          <xdr:rowOff>76200</xdr:rowOff>
        </xdr:from>
        <xdr:to>
          <xdr:col>5</xdr:col>
          <xdr:colOff>1057275</xdr:colOff>
          <xdr:row>499</xdr:row>
          <xdr:rowOff>628650</xdr:rowOff>
        </xdr:to>
        <xdr:sp macro="" textlink="">
          <xdr:nvSpPr>
            <xdr:cNvPr id="8078" name="Object 910" hidden="1">
              <a:extLst>
                <a:ext uri="{63B3BB69-23CF-44E3-9099-C40C66FF867C}">
                  <a14:compatExt spid="_x0000_s8078"/>
                </a:ext>
                <a:ext uri="{FF2B5EF4-FFF2-40B4-BE49-F238E27FC236}">
                  <a16:creationId xmlns:a16="http://schemas.microsoft.com/office/drawing/2014/main" id="{00000000-0008-0000-0200-00008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500</xdr:row>
          <xdr:rowOff>76200</xdr:rowOff>
        </xdr:from>
        <xdr:to>
          <xdr:col>5</xdr:col>
          <xdr:colOff>1057275</xdr:colOff>
          <xdr:row>500</xdr:row>
          <xdr:rowOff>628650</xdr:rowOff>
        </xdr:to>
        <xdr:sp macro="" textlink="">
          <xdr:nvSpPr>
            <xdr:cNvPr id="8079" name="Object 911" hidden="1">
              <a:extLst>
                <a:ext uri="{63B3BB69-23CF-44E3-9099-C40C66FF867C}">
                  <a14:compatExt spid="_x0000_s8079"/>
                </a:ext>
                <a:ext uri="{FF2B5EF4-FFF2-40B4-BE49-F238E27FC236}">
                  <a16:creationId xmlns:a16="http://schemas.microsoft.com/office/drawing/2014/main" id="{00000000-0008-0000-0200-00008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501</xdr:row>
          <xdr:rowOff>76200</xdr:rowOff>
        </xdr:from>
        <xdr:to>
          <xdr:col>5</xdr:col>
          <xdr:colOff>1057275</xdr:colOff>
          <xdr:row>501</xdr:row>
          <xdr:rowOff>628650</xdr:rowOff>
        </xdr:to>
        <xdr:sp macro="" textlink="">
          <xdr:nvSpPr>
            <xdr:cNvPr id="8081" name="Object 913" hidden="1">
              <a:extLst>
                <a:ext uri="{63B3BB69-23CF-44E3-9099-C40C66FF867C}">
                  <a14:compatExt spid="_x0000_s8081"/>
                </a:ext>
                <a:ext uri="{FF2B5EF4-FFF2-40B4-BE49-F238E27FC236}">
                  <a16:creationId xmlns:a16="http://schemas.microsoft.com/office/drawing/2014/main" id="{00000000-0008-0000-0200-00009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502</xdr:row>
          <xdr:rowOff>76200</xdr:rowOff>
        </xdr:from>
        <xdr:to>
          <xdr:col>5</xdr:col>
          <xdr:colOff>1057275</xdr:colOff>
          <xdr:row>502</xdr:row>
          <xdr:rowOff>628650</xdr:rowOff>
        </xdr:to>
        <xdr:sp macro="" textlink="">
          <xdr:nvSpPr>
            <xdr:cNvPr id="8082" name="Object 914" hidden="1">
              <a:extLst>
                <a:ext uri="{63B3BB69-23CF-44E3-9099-C40C66FF867C}">
                  <a14:compatExt spid="_x0000_s8082"/>
                </a:ext>
                <a:ext uri="{FF2B5EF4-FFF2-40B4-BE49-F238E27FC236}">
                  <a16:creationId xmlns:a16="http://schemas.microsoft.com/office/drawing/2014/main" id="{00000000-0008-0000-0200-00009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505</xdr:row>
          <xdr:rowOff>66675</xdr:rowOff>
        </xdr:from>
        <xdr:to>
          <xdr:col>5</xdr:col>
          <xdr:colOff>1047750</xdr:colOff>
          <xdr:row>505</xdr:row>
          <xdr:rowOff>638175</xdr:rowOff>
        </xdr:to>
        <xdr:sp macro="" textlink="">
          <xdr:nvSpPr>
            <xdr:cNvPr id="8083" name="Object 915" hidden="1">
              <a:extLst>
                <a:ext uri="{63B3BB69-23CF-44E3-9099-C40C66FF867C}">
                  <a14:compatExt spid="_x0000_s8083"/>
                </a:ext>
                <a:ext uri="{FF2B5EF4-FFF2-40B4-BE49-F238E27FC236}">
                  <a16:creationId xmlns:a16="http://schemas.microsoft.com/office/drawing/2014/main" id="{00000000-0008-0000-0200-00009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508</xdr:row>
          <xdr:rowOff>66675</xdr:rowOff>
        </xdr:from>
        <xdr:to>
          <xdr:col>5</xdr:col>
          <xdr:colOff>1047750</xdr:colOff>
          <xdr:row>508</xdr:row>
          <xdr:rowOff>628650</xdr:rowOff>
        </xdr:to>
        <xdr:sp macro="" textlink="">
          <xdr:nvSpPr>
            <xdr:cNvPr id="8085" name="Object 917" hidden="1">
              <a:extLst>
                <a:ext uri="{63B3BB69-23CF-44E3-9099-C40C66FF867C}">
                  <a14:compatExt spid="_x0000_s8085"/>
                </a:ext>
                <a:ext uri="{FF2B5EF4-FFF2-40B4-BE49-F238E27FC236}">
                  <a16:creationId xmlns:a16="http://schemas.microsoft.com/office/drawing/2014/main" id="{00000000-0008-0000-0200-00009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509</xdr:row>
          <xdr:rowOff>66675</xdr:rowOff>
        </xdr:from>
        <xdr:to>
          <xdr:col>5</xdr:col>
          <xdr:colOff>1047750</xdr:colOff>
          <xdr:row>509</xdr:row>
          <xdr:rowOff>628650</xdr:rowOff>
        </xdr:to>
        <xdr:sp macro="" textlink="">
          <xdr:nvSpPr>
            <xdr:cNvPr id="8086" name="Object 918" hidden="1">
              <a:extLst>
                <a:ext uri="{63B3BB69-23CF-44E3-9099-C40C66FF867C}">
                  <a14:compatExt spid="_x0000_s8086"/>
                </a:ext>
                <a:ext uri="{FF2B5EF4-FFF2-40B4-BE49-F238E27FC236}">
                  <a16:creationId xmlns:a16="http://schemas.microsoft.com/office/drawing/2014/main" id="{00000000-0008-0000-0200-00009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510</xdr:row>
          <xdr:rowOff>66675</xdr:rowOff>
        </xdr:from>
        <xdr:to>
          <xdr:col>5</xdr:col>
          <xdr:colOff>1047750</xdr:colOff>
          <xdr:row>510</xdr:row>
          <xdr:rowOff>628650</xdr:rowOff>
        </xdr:to>
        <xdr:sp macro="" textlink="">
          <xdr:nvSpPr>
            <xdr:cNvPr id="8087" name="Object 919" hidden="1">
              <a:extLst>
                <a:ext uri="{63B3BB69-23CF-44E3-9099-C40C66FF867C}">
                  <a14:compatExt spid="_x0000_s8087"/>
                </a:ext>
                <a:ext uri="{FF2B5EF4-FFF2-40B4-BE49-F238E27FC236}">
                  <a16:creationId xmlns:a16="http://schemas.microsoft.com/office/drawing/2014/main" id="{00000000-0008-0000-0200-00009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537</xdr:row>
          <xdr:rowOff>57150</xdr:rowOff>
        </xdr:from>
        <xdr:to>
          <xdr:col>5</xdr:col>
          <xdr:colOff>1085850</xdr:colOff>
          <xdr:row>537</xdr:row>
          <xdr:rowOff>609600</xdr:rowOff>
        </xdr:to>
        <xdr:sp macro="" textlink="">
          <xdr:nvSpPr>
            <xdr:cNvPr id="8088" name="Object 920" hidden="1">
              <a:extLst>
                <a:ext uri="{63B3BB69-23CF-44E3-9099-C40C66FF867C}">
                  <a14:compatExt spid="_x0000_s8088"/>
                </a:ext>
                <a:ext uri="{FF2B5EF4-FFF2-40B4-BE49-F238E27FC236}">
                  <a16:creationId xmlns:a16="http://schemas.microsoft.com/office/drawing/2014/main" id="{00000000-0008-0000-0200-00009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538</xdr:row>
          <xdr:rowOff>76200</xdr:rowOff>
        </xdr:from>
        <xdr:to>
          <xdr:col>5</xdr:col>
          <xdr:colOff>1066800</xdr:colOff>
          <xdr:row>538</xdr:row>
          <xdr:rowOff>628650</xdr:rowOff>
        </xdr:to>
        <xdr:sp macro="" textlink="">
          <xdr:nvSpPr>
            <xdr:cNvPr id="8089" name="Object 921" hidden="1">
              <a:extLst>
                <a:ext uri="{63B3BB69-23CF-44E3-9099-C40C66FF867C}">
                  <a14:compatExt spid="_x0000_s8089"/>
                </a:ext>
                <a:ext uri="{FF2B5EF4-FFF2-40B4-BE49-F238E27FC236}">
                  <a16:creationId xmlns:a16="http://schemas.microsoft.com/office/drawing/2014/main" id="{00000000-0008-0000-0200-00009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563</xdr:row>
          <xdr:rowOff>76200</xdr:rowOff>
        </xdr:from>
        <xdr:to>
          <xdr:col>5</xdr:col>
          <xdr:colOff>1066800</xdr:colOff>
          <xdr:row>563</xdr:row>
          <xdr:rowOff>619125</xdr:rowOff>
        </xdr:to>
        <xdr:sp macro="" textlink="">
          <xdr:nvSpPr>
            <xdr:cNvPr id="8090" name="Object 922" hidden="1">
              <a:extLst>
                <a:ext uri="{63B3BB69-23CF-44E3-9099-C40C66FF867C}">
                  <a14:compatExt spid="_x0000_s8090"/>
                </a:ext>
                <a:ext uri="{FF2B5EF4-FFF2-40B4-BE49-F238E27FC236}">
                  <a16:creationId xmlns:a16="http://schemas.microsoft.com/office/drawing/2014/main" id="{00000000-0008-0000-0200-00009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564</xdr:row>
          <xdr:rowOff>76200</xdr:rowOff>
        </xdr:from>
        <xdr:to>
          <xdr:col>5</xdr:col>
          <xdr:colOff>1066800</xdr:colOff>
          <xdr:row>564</xdr:row>
          <xdr:rowOff>619125</xdr:rowOff>
        </xdr:to>
        <xdr:sp macro="" textlink="">
          <xdr:nvSpPr>
            <xdr:cNvPr id="8091" name="Object 923" hidden="1">
              <a:extLst>
                <a:ext uri="{63B3BB69-23CF-44E3-9099-C40C66FF867C}">
                  <a14:compatExt spid="_x0000_s8091"/>
                </a:ext>
                <a:ext uri="{FF2B5EF4-FFF2-40B4-BE49-F238E27FC236}">
                  <a16:creationId xmlns:a16="http://schemas.microsoft.com/office/drawing/2014/main" id="{00000000-0008-0000-0200-00009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565</xdr:row>
          <xdr:rowOff>76200</xdr:rowOff>
        </xdr:from>
        <xdr:to>
          <xdr:col>5</xdr:col>
          <xdr:colOff>1066800</xdr:colOff>
          <xdr:row>565</xdr:row>
          <xdr:rowOff>619125</xdr:rowOff>
        </xdr:to>
        <xdr:sp macro="" textlink="">
          <xdr:nvSpPr>
            <xdr:cNvPr id="8092" name="Object 924" hidden="1">
              <a:extLst>
                <a:ext uri="{63B3BB69-23CF-44E3-9099-C40C66FF867C}">
                  <a14:compatExt spid="_x0000_s8092"/>
                </a:ext>
                <a:ext uri="{FF2B5EF4-FFF2-40B4-BE49-F238E27FC236}">
                  <a16:creationId xmlns:a16="http://schemas.microsoft.com/office/drawing/2014/main" id="{00000000-0008-0000-0200-00009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566</xdr:row>
          <xdr:rowOff>76200</xdr:rowOff>
        </xdr:from>
        <xdr:to>
          <xdr:col>5</xdr:col>
          <xdr:colOff>1066800</xdr:colOff>
          <xdr:row>566</xdr:row>
          <xdr:rowOff>619125</xdr:rowOff>
        </xdr:to>
        <xdr:sp macro="" textlink="">
          <xdr:nvSpPr>
            <xdr:cNvPr id="8093" name="Object 925" hidden="1">
              <a:extLst>
                <a:ext uri="{63B3BB69-23CF-44E3-9099-C40C66FF867C}">
                  <a14:compatExt spid="_x0000_s8093"/>
                </a:ext>
                <a:ext uri="{FF2B5EF4-FFF2-40B4-BE49-F238E27FC236}">
                  <a16:creationId xmlns:a16="http://schemas.microsoft.com/office/drawing/2014/main" id="{00000000-0008-0000-0200-00009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571</xdr:row>
          <xdr:rowOff>95250</xdr:rowOff>
        </xdr:from>
        <xdr:to>
          <xdr:col>5</xdr:col>
          <xdr:colOff>1085850</xdr:colOff>
          <xdr:row>571</xdr:row>
          <xdr:rowOff>628650</xdr:rowOff>
        </xdr:to>
        <xdr:sp macro="" textlink="">
          <xdr:nvSpPr>
            <xdr:cNvPr id="8094" name="Object 926" hidden="1">
              <a:extLst>
                <a:ext uri="{63B3BB69-23CF-44E3-9099-C40C66FF867C}">
                  <a14:compatExt spid="_x0000_s8094"/>
                </a:ext>
                <a:ext uri="{FF2B5EF4-FFF2-40B4-BE49-F238E27FC236}">
                  <a16:creationId xmlns:a16="http://schemas.microsoft.com/office/drawing/2014/main" id="{00000000-0008-0000-0200-00009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572</xdr:row>
          <xdr:rowOff>95250</xdr:rowOff>
        </xdr:from>
        <xdr:to>
          <xdr:col>5</xdr:col>
          <xdr:colOff>1085850</xdr:colOff>
          <xdr:row>572</xdr:row>
          <xdr:rowOff>628650</xdr:rowOff>
        </xdr:to>
        <xdr:sp macro="" textlink="">
          <xdr:nvSpPr>
            <xdr:cNvPr id="8095" name="Object 927" hidden="1">
              <a:extLst>
                <a:ext uri="{63B3BB69-23CF-44E3-9099-C40C66FF867C}">
                  <a14:compatExt spid="_x0000_s8095"/>
                </a:ext>
                <a:ext uri="{FF2B5EF4-FFF2-40B4-BE49-F238E27FC236}">
                  <a16:creationId xmlns:a16="http://schemas.microsoft.com/office/drawing/2014/main" id="{00000000-0008-0000-0200-00009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573</xdr:row>
          <xdr:rowOff>95250</xdr:rowOff>
        </xdr:from>
        <xdr:to>
          <xdr:col>5</xdr:col>
          <xdr:colOff>1085850</xdr:colOff>
          <xdr:row>573</xdr:row>
          <xdr:rowOff>628650</xdr:rowOff>
        </xdr:to>
        <xdr:sp macro="" textlink="">
          <xdr:nvSpPr>
            <xdr:cNvPr id="8096" name="Object 928" hidden="1">
              <a:extLst>
                <a:ext uri="{63B3BB69-23CF-44E3-9099-C40C66FF867C}">
                  <a14:compatExt spid="_x0000_s8096"/>
                </a:ext>
                <a:ext uri="{FF2B5EF4-FFF2-40B4-BE49-F238E27FC236}">
                  <a16:creationId xmlns:a16="http://schemas.microsoft.com/office/drawing/2014/main" id="{00000000-0008-0000-0200-0000A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574</xdr:row>
          <xdr:rowOff>95250</xdr:rowOff>
        </xdr:from>
        <xdr:to>
          <xdr:col>5</xdr:col>
          <xdr:colOff>1085850</xdr:colOff>
          <xdr:row>574</xdr:row>
          <xdr:rowOff>628650</xdr:rowOff>
        </xdr:to>
        <xdr:sp macro="" textlink="">
          <xdr:nvSpPr>
            <xdr:cNvPr id="8097" name="Object 929" hidden="1">
              <a:extLst>
                <a:ext uri="{63B3BB69-23CF-44E3-9099-C40C66FF867C}">
                  <a14:compatExt spid="_x0000_s8097"/>
                </a:ext>
                <a:ext uri="{FF2B5EF4-FFF2-40B4-BE49-F238E27FC236}">
                  <a16:creationId xmlns:a16="http://schemas.microsoft.com/office/drawing/2014/main" id="{00000000-0008-0000-0200-0000A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575</xdr:row>
          <xdr:rowOff>95250</xdr:rowOff>
        </xdr:from>
        <xdr:to>
          <xdr:col>5</xdr:col>
          <xdr:colOff>1085850</xdr:colOff>
          <xdr:row>575</xdr:row>
          <xdr:rowOff>628650</xdr:rowOff>
        </xdr:to>
        <xdr:sp macro="" textlink="">
          <xdr:nvSpPr>
            <xdr:cNvPr id="8098" name="Object 930" hidden="1">
              <a:extLst>
                <a:ext uri="{63B3BB69-23CF-44E3-9099-C40C66FF867C}">
                  <a14:compatExt spid="_x0000_s8098"/>
                </a:ext>
                <a:ext uri="{FF2B5EF4-FFF2-40B4-BE49-F238E27FC236}">
                  <a16:creationId xmlns:a16="http://schemas.microsoft.com/office/drawing/2014/main" id="{00000000-0008-0000-0200-0000A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576</xdr:row>
          <xdr:rowOff>95250</xdr:rowOff>
        </xdr:from>
        <xdr:to>
          <xdr:col>5</xdr:col>
          <xdr:colOff>1085850</xdr:colOff>
          <xdr:row>576</xdr:row>
          <xdr:rowOff>628650</xdr:rowOff>
        </xdr:to>
        <xdr:sp macro="" textlink="">
          <xdr:nvSpPr>
            <xdr:cNvPr id="8099" name="Object 931" hidden="1">
              <a:extLst>
                <a:ext uri="{63B3BB69-23CF-44E3-9099-C40C66FF867C}">
                  <a14:compatExt spid="_x0000_s8099"/>
                </a:ext>
                <a:ext uri="{FF2B5EF4-FFF2-40B4-BE49-F238E27FC236}">
                  <a16:creationId xmlns:a16="http://schemas.microsoft.com/office/drawing/2014/main" id="{00000000-0008-0000-0200-0000A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580</xdr:row>
          <xdr:rowOff>85725</xdr:rowOff>
        </xdr:from>
        <xdr:to>
          <xdr:col>5</xdr:col>
          <xdr:colOff>1047750</xdr:colOff>
          <xdr:row>580</xdr:row>
          <xdr:rowOff>590550</xdr:rowOff>
        </xdr:to>
        <xdr:sp macro="" textlink="">
          <xdr:nvSpPr>
            <xdr:cNvPr id="8100" name="Object 932" hidden="1">
              <a:extLst>
                <a:ext uri="{63B3BB69-23CF-44E3-9099-C40C66FF867C}">
                  <a14:compatExt spid="_x0000_s8100"/>
                </a:ext>
                <a:ext uri="{FF2B5EF4-FFF2-40B4-BE49-F238E27FC236}">
                  <a16:creationId xmlns:a16="http://schemas.microsoft.com/office/drawing/2014/main" id="{00000000-0008-0000-0200-0000A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581</xdr:row>
          <xdr:rowOff>85725</xdr:rowOff>
        </xdr:from>
        <xdr:to>
          <xdr:col>5</xdr:col>
          <xdr:colOff>1047750</xdr:colOff>
          <xdr:row>581</xdr:row>
          <xdr:rowOff>590550</xdr:rowOff>
        </xdr:to>
        <xdr:sp macro="" textlink="">
          <xdr:nvSpPr>
            <xdr:cNvPr id="8101" name="Object 933" hidden="1">
              <a:extLst>
                <a:ext uri="{63B3BB69-23CF-44E3-9099-C40C66FF867C}">
                  <a14:compatExt spid="_x0000_s8101"/>
                </a:ext>
                <a:ext uri="{FF2B5EF4-FFF2-40B4-BE49-F238E27FC236}">
                  <a16:creationId xmlns:a16="http://schemas.microsoft.com/office/drawing/2014/main" id="{00000000-0008-0000-0200-0000A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582</xdr:row>
          <xdr:rowOff>85725</xdr:rowOff>
        </xdr:from>
        <xdr:to>
          <xdr:col>5</xdr:col>
          <xdr:colOff>1047750</xdr:colOff>
          <xdr:row>582</xdr:row>
          <xdr:rowOff>590550</xdr:rowOff>
        </xdr:to>
        <xdr:sp macro="" textlink="">
          <xdr:nvSpPr>
            <xdr:cNvPr id="8102" name="Object 934" hidden="1">
              <a:extLst>
                <a:ext uri="{63B3BB69-23CF-44E3-9099-C40C66FF867C}">
                  <a14:compatExt spid="_x0000_s8102"/>
                </a:ext>
                <a:ext uri="{FF2B5EF4-FFF2-40B4-BE49-F238E27FC236}">
                  <a16:creationId xmlns:a16="http://schemas.microsoft.com/office/drawing/2014/main" id="{00000000-0008-0000-0200-0000A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583</xdr:row>
          <xdr:rowOff>85725</xdr:rowOff>
        </xdr:from>
        <xdr:to>
          <xdr:col>5</xdr:col>
          <xdr:colOff>1047750</xdr:colOff>
          <xdr:row>583</xdr:row>
          <xdr:rowOff>590550</xdr:rowOff>
        </xdr:to>
        <xdr:sp macro="" textlink="">
          <xdr:nvSpPr>
            <xdr:cNvPr id="8103" name="Object 935" hidden="1">
              <a:extLst>
                <a:ext uri="{63B3BB69-23CF-44E3-9099-C40C66FF867C}">
                  <a14:compatExt spid="_x0000_s8103"/>
                </a:ext>
                <a:ext uri="{FF2B5EF4-FFF2-40B4-BE49-F238E27FC236}">
                  <a16:creationId xmlns:a16="http://schemas.microsoft.com/office/drawing/2014/main" id="{00000000-0008-0000-0200-0000A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585</xdr:row>
          <xdr:rowOff>95250</xdr:rowOff>
        </xdr:from>
        <xdr:to>
          <xdr:col>5</xdr:col>
          <xdr:colOff>1057275</xdr:colOff>
          <xdr:row>585</xdr:row>
          <xdr:rowOff>628650</xdr:rowOff>
        </xdr:to>
        <xdr:sp macro="" textlink="">
          <xdr:nvSpPr>
            <xdr:cNvPr id="8104" name="Object 936" hidden="1">
              <a:extLst>
                <a:ext uri="{63B3BB69-23CF-44E3-9099-C40C66FF867C}">
                  <a14:compatExt spid="_x0000_s8104"/>
                </a:ext>
                <a:ext uri="{FF2B5EF4-FFF2-40B4-BE49-F238E27FC236}">
                  <a16:creationId xmlns:a16="http://schemas.microsoft.com/office/drawing/2014/main" id="{00000000-0008-0000-0200-0000A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586</xdr:row>
          <xdr:rowOff>95250</xdr:rowOff>
        </xdr:from>
        <xdr:to>
          <xdr:col>5</xdr:col>
          <xdr:colOff>1057275</xdr:colOff>
          <xdr:row>586</xdr:row>
          <xdr:rowOff>628650</xdr:rowOff>
        </xdr:to>
        <xdr:sp macro="" textlink="">
          <xdr:nvSpPr>
            <xdr:cNvPr id="8105" name="Object 937" hidden="1">
              <a:extLst>
                <a:ext uri="{63B3BB69-23CF-44E3-9099-C40C66FF867C}">
                  <a14:compatExt spid="_x0000_s8105"/>
                </a:ext>
                <a:ext uri="{FF2B5EF4-FFF2-40B4-BE49-F238E27FC236}">
                  <a16:creationId xmlns:a16="http://schemas.microsoft.com/office/drawing/2014/main" id="{00000000-0008-0000-0200-0000A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587</xdr:row>
          <xdr:rowOff>95250</xdr:rowOff>
        </xdr:from>
        <xdr:to>
          <xdr:col>5</xdr:col>
          <xdr:colOff>1057275</xdr:colOff>
          <xdr:row>587</xdr:row>
          <xdr:rowOff>628650</xdr:rowOff>
        </xdr:to>
        <xdr:sp macro="" textlink="">
          <xdr:nvSpPr>
            <xdr:cNvPr id="8106" name="Object 938" hidden="1">
              <a:extLst>
                <a:ext uri="{63B3BB69-23CF-44E3-9099-C40C66FF867C}">
                  <a14:compatExt spid="_x0000_s8106"/>
                </a:ext>
                <a:ext uri="{FF2B5EF4-FFF2-40B4-BE49-F238E27FC236}">
                  <a16:creationId xmlns:a16="http://schemas.microsoft.com/office/drawing/2014/main" id="{00000000-0008-0000-0200-0000A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588</xdr:row>
          <xdr:rowOff>95250</xdr:rowOff>
        </xdr:from>
        <xdr:to>
          <xdr:col>5</xdr:col>
          <xdr:colOff>1057275</xdr:colOff>
          <xdr:row>588</xdr:row>
          <xdr:rowOff>628650</xdr:rowOff>
        </xdr:to>
        <xdr:sp macro="" textlink="">
          <xdr:nvSpPr>
            <xdr:cNvPr id="8107" name="Object 939" hidden="1">
              <a:extLst>
                <a:ext uri="{63B3BB69-23CF-44E3-9099-C40C66FF867C}">
                  <a14:compatExt spid="_x0000_s8107"/>
                </a:ext>
                <a:ext uri="{FF2B5EF4-FFF2-40B4-BE49-F238E27FC236}">
                  <a16:creationId xmlns:a16="http://schemas.microsoft.com/office/drawing/2014/main" id="{00000000-0008-0000-0200-0000A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589</xdr:row>
          <xdr:rowOff>95250</xdr:rowOff>
        </xdr:from>
        <xdr:to>
          <xdr:col>5</xdr:col>
          <xdr:colOff>1057275</xdr:colOff>
          <xdr:row>589</xdr:row>
          <xdr:rowOff>628650</xdr:rowOff>
        </xdr:to>
        <xdr:sp macro="" textlink="">
          <xdr:nvSpPr>
            <xdr:cNvPr id="8108" name="Object 940" hidden="1">
              <a:extLst>
                <a:ext uri="{63B3BB69-23CF-44E3-9099-C40C66FF867C}">
                  <a14:compatExt spid="_x0000_s8108"/>
                </a:ext>
                <a:ext uri="{FF2B5EF4-FFF2-40B4-BE49-F238E27FC236}">
                  <a16:creationId xmlns:a16="http://schemas.microsoft.com/office/drawing/2014/main" id="{00000000-0008-0000-0200-0000A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590</xdr:row>
          <xdr:rowOff>95250</xdr:rowOff>
        </xdr:from>
        <xdr:to>
          <xdr:col>5</xdr:col>
          <xdr:colOff>1057275</xdr:colOff>
          <xdr:row>590</xdr:row>
          <xdr:rowOff>628650</xdr:rowOff>
        </xdr:to>
        <xdr:sp macro="" textlink="">
          <xdr:nvSpPr>
            <xdr:cNvPr id="8109" name="Object 941" hidden="1">
              <a:extLst>
                <a:ext uri="{63B3BB69-23CF-44E3-9099-C40C66FF867C}">
                  <a14:compatExt spid="_x0000_s8109"/>
                </a:ext>
                <a:ext uri="{FF2B5EF4-FFF2-40B4-BE49-F238E27FC236}">
                  <a16:creationId xmlns:a16="http://schemas.microsoft.com/office/drawing/2014/main" id="{00000000-0008-0000-0200-0000A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592</xdr:row>
          <xdr:rowOff>66675</xdr:rowOff>
        </xdr:from>
        <xdr:to>
          <xdr:col>5</xdr:col>
          <xdr:colOff>1066800</xdr:colOff>
          <xdr:row>592</xdr:row>
          <xdr:rowOff>619125</xdr:rowOff>
        </xdr:to>
        <xdr:sp macro="" textlink="">
          <xdr:nvSpPr>
            <xdr:cNvPr id="8110" name="Object 942" hidden="1">
              <a:extLst>
                <a:ext uri="{63B3BB69-23CF-44E3-9099-C40C66FF867C}">
                  <a14:compatExt spid="_x0000_s8110"/>
                </a:ext>
                <a:ext uri="{FF2B5EF4-FFF2-40B4-BE49-F238E27FC236}">
                  <a16:creationId xmlns:a16="http://schemas.microsoft.com/office/drawing/2014/main" id="{00000000-0008-0000-0200-0000A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593</xdr:row>
          <xdr:rowOff>66675</xdr:rowOff>
        </xdr:from>
        <xdr:to>
          <xdr:col>5</xdr:col>
          <xdr:colOff>1066800</xdr:colOff>
          <xdr:row>593</xdr:row>
          <xdr:rowOff>619125</xdr:rowOff>
        </xdr:to>
        <xdr:sp macro="" textlink="">
          <xdr:nvSpPr>
            <xdr:cNvPr id="8111" name="Object 943" hidden="1">
              <a:extLst>
                <a:ext uri="{63B3BB69-23CF-44E3-9099-C40C66FF867C}">
                  <a14:compatExt spid="_x0000_s8111"/>
                </a:ext>
                <a:ext uri="{FF2B5EF4-FFF2-40B4-BE49-F238E27FC236}">
                  <a16:creationId xmlns:a16="http://schemas.microsoft.com/office/drawing/2014/main" id="{00000000-0008-0000-0200-0000A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594</xdr:row>
          <xdr:rowOff>66675</xdr:rowOff>
        </xdr:from>
        <xdr:to>
          <xdr:col>5</xdr:col>
          <xdr:colOff>1066800</xdr:colOff>
          <xdr:row>594</xdr:row>
          <xdr:rowOff>619125</xdr:rowOff>
        </xdr:to>
        <xdr:sp macro="" textlink="">
          <xdr:nvSpPr>
            <xdr:cNvPr id="8112" name="Object 944" hidden="1">
              <a:extLst>
                <a:ext uri="{63B3BB69-23CF-44E3-9099-C40C66FF867C}">
                  <a14:compatExt spid="_x0000_s8112"/>
                </a:ext>
                <a:ext uri="{FF2B5EF4-FFF2-40B4-BE49-F238E27FC236}">
                  <a16:creationId xmlns:a16="http://schemas.microsoft.com/office/drawing/2014/main" id="{00000000-0008-0000-0200-0000B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595</xdr:row>
          <xdr:rowOff>66675</xdr:rowOff>
        </xdr:from>
        <xdr:to>
          <xdr:col>5</xdr:col>
          <xdr:colOff>1066800</xdr:colOff>
          <xdr:row>595</xdr:row>
          <xdr:rowOff>619125</xdr:rowOff>
        </xdr:to>
        <xdr:sp macro="" textlink="">
          <xdr:nvSpPr>
            <xdr:cNvPr id="8113" name="Object 945" hidden="1">
              <a:extLst>
                <a:ext uri="{63B3BB69-23CF-44E3-9099-C40C66FF867C}">
                  <a14:compatExt spid="_x0000_s8113"/>
                </a:ext>
                <a:ext uri="{FF2B5EF4-FFF2-40B4-BE49-F238E27FC236}">
                  <a16:creationId xmlns:a16="http://schemas.microsoft.com/office/drawing/2014/main" id="{00000000-0008-0000-0200-0000B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596</xdr:row>
          <xdr:rowOff>66675</xdr:rowOff>
        </xdr:from>
        <xdr:to>
          <xdr:col>5</xdr:col>
          <xdr:colOff>1066800</xdr:colOff>
          <xdr:row>596</xdr:row>
          <xdr:rowOff>619125</xdr:rowOff>
        </xdr:to>
        <xdr:sp macro="" textlink="">
          <xdr:nvSpPr>
            <xdr:cNvPr id="8114" name="Object 946" hidden="1">
              <a:extLst>
                <a:ext uri="{63B3BB69-23CF-44E3-9099-C40C66FF867C}">
                  <a14:compatExt spid="_x0000_s8114"/>
                </a:ext>
                <a:ext uri="{FF2B5EF4-FFF2-40B4-BE49-F238E27FC236}">
                  <a16:creationId xmlns:a16="http://schemas.microsoft.com/office/drawing/2014/main" id="{00000000-0008-0000-0200-0000B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624</xdr:row>
          <xdr:rowOff>47625</xdr:rowOff>
        </xdr:from>
        <xdr:to>
          <xdr:col>5</xdr:col>
          <xdr:colOff>1085850</xdr:colOff>
          <xdr:row>624</xdr:row>
          <xdr:rowOff>666750</xdr:rowOff>
        </xdr:to>
        <xdr:sp macro="" textlink="">
          <xdr:nvSpPr>
            <xdr:cNvPr id="8116" name="Object 948" hidden="1">
              <a:extLst>
                <a:ext uri="{63B3BB69-23CF-44E3-9099-C40C66FF867C}">
                  <a14:compatExt spid="_x0000_s8116"/>
                </a:ext>
                <a:ext uri="{FF2B5EF4-FFF2-40B4-BE49-F238E27FC236}">
                  <a16:creationId xmlns:a16="http://schemas.microsoft.com/office/drawing/2014/main" id="{00000000-0008-0000-0200-0000B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607</xdr:row>
          <xdr:rowOff>66675</xdr:rowOff>
        </xdr:from>
        <xdr:to>
          <xdr:col>5</xdr:col>
          <xdr:colOff>1085850</xdr:colOff>
          <xdr:row>607</xdr:row>
          <xdr:rowOff>628650</xdr:rowOff>
        </xdr:to>
        <xdr:sp macro="" textlink="">
          <xdr:nvSpPr>
            <xdr:cNvPr id="8117" name="Object 949" hidden="1">
              <a:extLst>
                <a:ext uri="{63B3BB69-23CF-44E3-9099-C40C66FF867C}">
                  <a14:compatExt spid="_x0000_s8117"/>
                </a:ext>
                <a:ext uri="{FF2B5EF4-FFF2-40B4-BE49-F238E27FC236}">
                  <a16:creationId xmlns:a16="http://schemas.microsoft.com/office/drawing/2014/main" id="{00000000-0008-0000-0200-0000B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608</xdr:row>
          <xdr:rowOff>66675</xdr:rowOff>
        </xdr:from>
        <xdr:to>
          <xdr:col>5</xdr:col>
          <xdr:colOff>1085850</xdr:colOff>
          <xdr:row>608</xdr:row>
          <xdr:rowOff>628650</xdr:rowOff>
        </xdr:to>
        <xdr:sp macro="" textlink="">
          <xdr:nvSpPr>
            <xdr:cNvPr id="8118" name="Object 950" hidden="1">
              <a:extLst>
                <a:ext uri="{63B3BB69-23CF-44E3-9099-C40C66FF867C}">
                  <a14:compatExt spid="_x0000_s8118"/>
                </a:ext>
                <a:ext uri="{FF2B5EF4-FFF2-40B4-BE49-F238E27FC236}">
                  <a16:creationId xmlns:a16="http://schemas.microsoft.com/office/drawing/2014/main" id="{00000000-0008-0000-0200-0000B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601</xdr:row>
          <xdr:rowOff>76200</xdr:rowOff>
        </xdr:from>
        <xdr:to>
          <xdr:col>5</xdr:col>
          <xdr:colOff>1066800</xdr:colOff>
          <xdr:row>601</xdr:row>
          <xdr:rowOff>666750</xdr:rowOff>
        </xdr:to>
        <xdr:sp macro="" textlink="">
          <xdr:nvSpPr>
            <xdr:cNvPr id="8119" name="Object 951" hidden="1">
              <a:extLst>
                <a:ext uri="{63B3BB69-23CF-44E3-9099-C40C66FF867C}">
                  <a14:compatExt spid="_x0000_s8119"/>
                </a:ext>
                <a:ext uri="{FF2B5EF4-FFF2-40B4-BE49-F238E27FC236}">
                  <a16:creationId xmlns:a16="http://schemas.microsoft.com/office/drawing/2014/main" id="{00000000-0008-0000-0200-0000B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507</xdr:row>
          <xdr:rowOff>66675</xdr:rowOff>
        </xdr:from>
        <xdr:to>
          <xdr:col>5</xdr:col>
          <xdr:colOff>1047750</xdr:colOff>
          <xdr:row>507</xdr:row>
          <xdr:rowOff>628650</xdr:rowOff>
        </xdr:to>
        <xdr:sp macro="" textlink="">
          <xdr:nvSpPr>
            <xdr:cNvPr id="8120" name="Object 952" hidden="1">
              <a:extLst>
                <a:ext uri="{63B3BB69-23CF-44E3-9099-C40C66FF867C}">
                  <a14:compatExt spid="_x0000_s8120"/>
                </a:ext>
                <a:ext uri="{FF2B5EF4-FFF2-40B4-BE49-F238E27FC236}">
                  <a16:creationId xmlns:a16="http://schemas.microsoft.com/office/drawing/2014/main" id="{00000000-0008-0000-0200-0000B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504</xdr:row>
          <xdr:rowOff>66675</xdr:rowOff>
        </xdr:from>
        <xdr:to>
          <xdr:col>5</xdr:col>
          <xdr:colOff>1047750</xdr:colOff>
          <xdr:row>504</xdr:row>
          <xdr:rowOff>657225</xdr:rowOff>
        </xdr:to>
        <xdr:sp macro="" textlink="">
          <xdr:nvSpPr>
            <xdr:cNvPr id="8121" name="Object 953" hidden="1">
              <a:extLst>
                <a:ext uri="{63B3BB69-23CF-44E3-9099-C40C66FF867C}">
                  <a14:compatExt spid="_x0000_s8121"/>
                </a:ext>
                <a:ext uri="{FF2B5EF4-FFF2-40B4-BE49-F238E27FC236}">
                  <a16:creationId xmlns:a16="http://schemas.microsoft.com/office/drawing/2014/main" id="{00000000-0008-0000-0200-0000B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606</xdr:row>
          <xdr:rowOff>66675</xdr:rowOff>
        </xdr:from>
        <xdr:to>
          <xdr:col>5</xdr:col>
          <xdr:colOff>1085850</xdr:colOff>
          <xdr:row>606</xdr:row>
          <xdr:rowOff>619125</xdr:rowOff>
        </xdr:to>
        <xdr:sp macro="" textlink="">
          <xdr:nvSpPr>
            <xdr:cNvPr id="8122" name="Object 954" hidden="1">
              <a:extLst>
                <a:ext uri="{63B3BB69-23CF-44E3-9099-C40C66FF867C}">
                  <a14:compatExt spid="_x0000_s8122"/>
                </a:ext>
                <a:ext uri="{FF2B5EF4-FFF2-40B4-BE49-F238E27FC236}">
                  <a16:creationId xmlns:a16="http://schemas.microsoft.com/office/drawing/2014/main" id="{00000000-0008-0000-0200-0000B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512</xdr:row>
          <xdr:rowOff>133350</xdr:rowOff>
        </xdr:from>
        <xdr:to>
          <xdr:col>5</xdr:col>
          <xdr:colOff>1066800</xdr:colOff>
          <xdr:row>512</xdr:row>
          <xdr:rowOff>619125</xdr:rowOff>
        </xdr:to>
        <xdr:sp macro="" textlink="">
          <xdr:nvSpPr>
            <xdr:cNvPr id="8123" name="Object 955" hidden="1">
              <a:extLst>
                <a:ext uri="{63B3BB69-23CF-44E3-9099-C40C66FF867C}">
                  <a14:compatExt spid="_x0000_s8123"/>
                </a:ext>
                <a:ext uri="{FF2B5EF4-FFF2-40B4-BE49-F238E27FC236}">
                  <a16:creationId xmlns:a16="http://schemas.microsoft.com/office/drawing/2014/main" id="{00000000-0008-0000-0200-0000B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513</xdr:row>
          <xdr:rowOff>133350</xdr:rowOff>
        </xdr:from>
        <xdr:to>
          <xdr:col>5</xdr:col>
          <xdr:colOff>1066800</xdr:colOff>
          <xdr:row>513</xdr:row>
          <xdr:rowOff>619125</xdr:rowOff>
        </xdr:to>
        <xdr:sp macro="" textlink="">
          <xdr:nvSpPr>
            <xdr:cNvPr id="8124" name="Object 956" hidden="1">
              <a:extLst>
                <a:ext uri="{63B3BB69-23CF-44E3-9099-C40C66FF867C}">
                  <a14:compatExt spid="_x0000_s8124"/>
                </a:ext>
                <a:ext uri="{FF2B5EF4-FFF2-40B4-BE49-F238E27FC236}">
                  <a16:creationId xmlns:a16="http://schemas.microsoft.com/office/drawing/2014/main" id="{00000000-0008-0000-0200-0000B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514</xdr:row>
          <xdr:rowOff>133350</xdr:rowOff>
        </xdr:from>
        <xdr:to>
          <xdr:col>5</xdr:col>
          <xdr:colOff>1066800</xdr:colOff>
          <xdr:row>514</xdr:row>
          <xdr:rowOff>619125</xdr:rowOff>
        </xdr:to>
        <xdr:sp macro="" textlink="">
          <xdr:nvSpPr>
            <xdr:cNvPr id="8125" name="Object 957" hidden="1">
              <a:extLst>
                <a:ext uri="{63B3BB69-23CF-44E3-9099-C40C66FF867C}">
                  <a14:compatExt spid="_x0000_s8125"/>
                </a:ext>
                <a:ext uri="{FF2B5EF4-FFF2-40B4-BE49-F238E27FC236}">
                  <a16:creationId xmlns:a16="http://schemas.microsoft.com/office/drawing/2014/main" id="{00000000-0008-0000-0200-0000B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515</xdr:row>
          <xdr:rowOff>133350</xdr:rowOff>
        </xdr:from>
        <xdr:to>
          <xdr:col>5</xdr:col>
          <xdr:colOff>1066800</xdr:colOff>
          <xdr:row>515</xdr:row>
          <xdr:rowOff>619125</xdr:rowOff>
        </xdr:to>
        <xdr:sp macro="" textlink="">
          <xdr:nvSpPr>
            <xdr:cNvPr id="8126" name="Object 958" hidden="1">
              <a:extLst>
                <a:ext uri="{63B3BB69-23CF-44E3-9099-C40C66FF867C}">
                  <a14:compatExt spid="_x0000_s8126"/>
                </a:ext>
                <a:ext uri="{FF2B5EF4-FFF2-40B4-BE49-F238E27FC236}">
                  <a16:creationId xmlns:a16="http://schemas.microsoft.com/office/drawing/2014/main" id="{00000000-0008-0000-0200-0000B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305</xdr:row>
          <xdr:rowOff>0</xdr:rowOff>
        </xdr:from>
        <xdr:to>
          <xdr:col>5</xdr:col>
          <xdr:colOff>914400</xdr:colOff>
          <xdr:row>314</xdr:row>
          <xdr:rowOff>523875</xdr:rowOff>
        </xdr:to>
        <xdr:sp macro="" textlink="">
          <xdr:nvSpPr>
            <xdr:cNvPr id="8127" name="Object 959" hidden="1">
              <a:extLst>
                <a:ext uri="{63B3BB69-23CF-44E3-9099-C40C66FF867C}">
                  <a14:compatExt spid="_x0000_s8127"/>
                </a:ext>
                <a:ext uri="{FF2B5EF4-FFF2-40B4-BE49-F238E27FC236}">
                  <a16:creationId xmlns:a16="http://schemas.microsoft.com/office/drawing/2014/main" id="{00000000-0008-0000-0200-0000B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image" Target="../media/image57.emf"/><Relationship Id="rId671" Type="http://schemas.openxmlformats.org/officeDocument/2006/relationships/image" Target="../media/image333.emf"/><Relationship Id="rId769" Type="http://schemas.openxmlformats.org/officeDocument/2006/relationships/image" Target="../media/image382.emf"/><Relationship Id="rId976" Type="http://schemas.openxmlformats.org/officeDocument/2006/relationships/package" Target="../embeddings/Microsoft_Word_Document484.docx"/><Relationship Id="rId21" Type="http://schemas.openxmlformats.org/officeDocument/2006/relationships/image" Target="../media/image9.emf"/><Relationship Id="rId324" Type="http://schemas.openxmlformats.org/officeDocument/2006/relationships/image" Target="../media/image160.emf"/><Relationship Id="rId531" Type="http://schemas.openxmlformats.org/officeDocument/2006/relationships/package" Target="../embeddings/Microsoft_Word_Document263.docx"/><Relationship Id="rId629" Type="http://schemas.openxmlformats.org/officeDocument/2006/relationships/package" Target="../embeddings/Microsoft_Word_Document312.docx"/><Relationship Id="rId170" Type="http://schemas.openxmlformats.org/officeDocument/2006/relationships/package" Target="../embeddings/Microsoft_Word_Document83.docx"/><Relationship Id="rId836" Type="http://schemas.openxmlformats.org/officeDocument/2006/relationships/package" Target="../embeddings/Microsoft_Word_Document416.docx"/><Relationship Id="rId1021" Type="http://schemas.openxmlformats.org/officeDocument/2006/relationships/package" Target="../embeddings/Microsoft_Word_Document504.docx"/><Relationship Id="rId1119" Type="http://schemas.openxmlformats.org/officeDocument/2006/relationships/package" Target="../embeddings/Microsoft_Word_Document544.docx"/><Relationship Id="rId268" Type="http://schemas.openxmlformats.org/officeDocument/2006/relationships/package" Target="../embeddings/Microsoft_Word_Document131.docx"/><Relationship Id="rId475" Type="http://schemas.openxmlformats.org/officeDocument/2006/relationships/package" Target="../embeddings/Microsoft_Word_Document235.docx"/><Relationship Id="rId682" Type="http://schemas.openxmlformats.org/officeDocument/2006/relationships/package" Target="../embeddings/Microsoft_Word_Document339.docx"/><Relationship Id="rId903" Type="http://schemas.openxmlformats.org/officeDocument/2006/relationships/image" Target="../media/image449.emf"/><Relationship Id="rId32" Type="http://schemas.openxmlformats.org/officeDocument/2006/relationships/package" Target="../embeddings/Microsoft_Word_Document14.docx"/><Relationship Id="rId128" Type="http://schemas.openxmlformats.org/officeDocument/2006/relationships/package" Target="../embeddings/Microsoft_Word_Document62.docx"/><Relationship Id="rId335" Type="http://schemas.openxmlformats.org/officeDocument/2006/relationships/package" Target="../embeddings/Microsoft_Word_Document165.docx"/><Relationship Id="rId542" Type="http://schemas.openxmlformats.org/officeDocument/2006/relationships/image" Target="../media/image269.emf"/><Relationship Id="rId987" Type="http://schemas.openxmlformats.org/officeDocument/2006/relationships/image" Target="../media/image491.emf"/><Relationship Id="rId181" Type="http://schemas.openxmlformats.org/officeDocument/2006/relationships/image" Target="../media/image89.emf"/><Relationship Id="rId402" Type="http://schemas.openxmlformats.org/officeDocument/2006/relationships/image" Target="../media/image199.emf"/><Relationship Id="rId847" Type="http://schemas.openxmlformats.org/officeDocument/2006/relationships/image" Target="../media/image421.emf"/><Relationship Id="rId1032" Type="http://schemas.openxmlformats.org/officeDocument/2006/relationships/image" Target="../media/image513.emf"/><Relationship Id="rId279" Type="http://schemas.openxmlformats.org/officeDocument/2006/relationships/image" Target="../media/image138.emf"/><Relationship Id="rId486" Type="http://schemas.openxmlformats.org/officeDocument/2006/relationships/image" Target="../media/image241.emf"/><Relationship Id="rId693" Type="http://schemas.openxmlformats.org/officeDocument/2006/relationships/image" Target="../media/image344.emf"/><Relationship Id="rId707" Type="http://schemas.openxmlformats.org/officeDocument/2006/relationships/image" Target="../media/image351.emf"/><Relationship Id="rId914" Type="http://schemas.openxmlformats.org/officeDocument/2006/relationships/package" Target="../embeddings/Microsoft_Word_Document455.docx"/><Relationship Id="rId43" Type="http://schemas.openxmlformats.org/officeDocument/2006/relationships/image" Target="../media/image20.emf"/><Relationship Id="rId139" Type="http://schemas.openxmlformats.org/officeDocument/2006/relationships/image" Target="../media/image68.emf"/><Relationship Id="rId346" Type="http://schemas.openxmlformats.org/officeDocument/2006/relationships/image" Target="../media/image171.emf"/><Relationship Id="rId553" Type="http://schemas.openxmlformats.org/officeDocument/2006/relationships/package" Target="../embeddings/Microsoft_Word_Document274.docx"/><Relationship Id="rId760" Type="http://schemas.openxmlformats.org/officeDocument/2006/relationships/package" Target="../embeddings/Microsoft_Word_Document378.docx"/><Relationship Id="rId998" Type="http://schemas.openxmlformats.org/officeDocument/2006/relationships/package" Target="../embeddings/Microsoft_Word_Document492.docx"/><Relationship Id="rId192" Type="http://schemas.openxmlformats.org/officeDocument/2006/relationships/package" Target="../embeddings/Microsoft_Word_Document93.docx"/><Relationship Id="rId206" Type="http://schemas.openxmlformats.org/officeDocument/2006/relationships/package" Target="../embeddings/Microsoft_Word_Document100.docx"/><Relationship Id="rId413" Type="http://schemas.openxmlformats.org/officeDocument/2006/relationships/package" Target="../embeddings/Microsoft_Word_Document204.docx"/><Relationship Id="rId858" Type="http://schemas.openxmlformats.org/officeDocument/2006/relationships/package" Target="../embeddings/Microsoft_Word_Document427.docx"/><Relationship Id="rId1043" Type="http://schemas.openxmlformats.org/officeDocument/2006/relationships/image" Target="../media/image518.emf"/><Relationship Id="rId497" Type="http://schemas.openxmlformats.org/officeDocument/2006/relationships/package" Target="../embeddings/Microsoft_Word_Document246.docx"/><Relationship Id="rId620" Type="http://schemas.openxmlformats.org/officeDocument/2006/relationships/image" Target="../media/image308.emf"/><Relationship Id="rId718" Type="http://schemas.openxmlformats.org/officeDocument/2006/relationships/package" Target="../embeddings/Microsoft_Word_Document357.docx"/><Relationship Id="rId925" Type="http://schemas.openxmlformats.org/officeDocument/2006/relationships/image" Target="../media/image460.emf"/><Relationship Id="rId357" Type="http://schemas.openxmlformats.org/officeDocument/2006/relationships/package" Target="../embeddings/Microsoft_Word_Document176.docx"/><Relationship Id="rId1110" Type="http://schemas.openxmlformats.org/officeDocument/2006/relationships/image" Target="../media/image551.emf"/><Relationship Id="rId54" Type="http://schemas.openxmlformats.org/officeDocument/2006/relationships/package" Target="../embeddings/Microsoft_Word_Document25.docx"/><Relationship Id="rId217" Type="http://schemas.openxmlformats.org/officeDocument/2006/relationships/image" Target="../media/image107.emf"/><Relationship Id="rId564" Type="http://schemas.openxmlformats.org/officeDocument/2006/relationships/image" Target="../media/image280.emf"/><Relationship Id="rId771" Type="http://schemas.openxmlformats.org/officeDocument/2006/relationships/image" Target="../media/image383.emf"/><Relationship Id="rId869" Type="http://schemas.openxmlformats.org/officeDocument/2006/relationships/image" Target="../media/image432.emf"/><Relationship Id="rId424" Type="http://schemas.openxmlformats.org/officeDocument/2006/relationships/image" Target="../media/image210.emf"/><Relationship Id="rId631" Type="http://schemas.openxmlformats.org/officeDocument/2006/relationships/package" Target="../embeddings/Microsoft_Word_Document313.docx"/><Relationship Id="rId729" Type="http://schemas.openxmlformats.org/officeDocument/2006/relationships/image" Target="../media/image362.emf"/><Relationship Id="rId1054" Type="http://schemas.openxmlformats.org/officeDocument/2006/relationships/oleObject" Target="../embeddings/Microsoft_Word_97_-_2003_Document11.doc"/><Relationship Id="rId270" Type="http://schemas.openxmlformats.org/officeDocument/2006/relationships/package" Target="../embeddings/Microsoft_Word_Document132.docx"/><Relationship Id="rId936" Type="http://schemas.openxmlformats.org/officeDocument/2006/relationships/package" Target="../embeddings/Microsoft_Word_Document466.docx"/><Relationship Id="rId1121" Type="http://schemas.openxmlformats.org/officeDocument/2006/relationships/package" Target="../embeddings/Microsoft_Word_Document545.docx"/><Relationship Id="rId65" Type="http://schemas.openxmlformats.org/officeDocument/2006/relationships/image" Target="../media/image31.emf"/><Relationship Id="rId130" Type="http://schemas.openxmlformats.org/officeDocument/2006/relationships/package" Target="../embeddings/Microsoft_Word_Document63.docx"/><Relationship Id="rId368" Type="http://schemas.openxmlformats.org/officeDocument/2006/relationships/image" Target="../media/image182.emf"/><Relationship Id="rId575" Type="http://schemas.openxmlformats.org/officeDocument/2006/relationships/package" Target="../embeddings/Microsoft_Word_Document285.docx"/><Relationship Id="rId782" Type="http://schemas.openxmlformats.org/officeDocument/2006/relationships/package" Target="../embeddings/Microsoft_Word_Document389.docx"/><Relationship Id="rId228" Type="http://schemas.openxmlformats.org/officeDocument/2006/relationships/package" Target="../embeddings/Microsoft_Word_Document111.docx"/><Relationship Id="rId435" Type="http://schemas.openxmlformats.org/officeDocument/2006/relationships/package" Target="../embeddings/Microsoft_Word_Document215.docx"/><Relationship Id="rId642" Type="http://schemas.openxmlformats.org/officeDocument/2006/relationships/image" Target="../media/image319.emf"/><Relationship Id="rId1065" Type="http://schemas.openxmlformats.org/officeDocument/2006/relationships/image" Target="../media/image529.emf"/><Relationship Id="rId281" Type="http://schemas.openxmlformats.org/officeDocument/2006/relationships/image" Target="../media/image139.emf"/><Relationship Id="rId502" Type="http://schemas.openxmlformats.org/officeDocument/2006/relationships/image" Target="../media/image249.emf"/><Relationship Id="rId947" Type="http://schemas.openxmlformats.org/officeDocument/2006/relationships/image" Target="../media/image471.emf"/><Relationship Id="rId76" Type="http://schemas.openxmlformats.org/officeDocument/2006/relationships/package" Target="../embeddings/Microsoft_Word_Document36.docx"/><Relationship Id="rId141" Type="http://schemas.openxmlformats.org/officeDocument/2006/relationships/image" Target="../media/image69.emf"/><Relationship Id="rId379" Type="http://schemas.openxmlformats.org/officeDocument/2006/relationships/package" Target="../embeddings/Microsoft_Word_Document187.docx"/><Relationship Id="rId586" Type="http://schemas.openxmlformats.org/officeDocument/2006/relationships/image" Target="../media/image291.emf"/><Relationship Id="rId793" Type="http://schemas.openxmlformats.org/officeDocument/2006/relationships/image" Target="../media/image394.emf"/><Relationship Id="rId807" Type="http://schemas.openxmlformats.org/officeDocument/2006/relationships/image" Target="../media/image401.emf"/><Relationship Id="rId7" Type="http://schemas.openxmlformats.org/officeDocument/2006/relationships/image" Target="../media/image2.emf"/><Relationship Id="rId239" Type="http://schemas.openxmlformats.org/officeDocument/2006/relationships/image" Target="../media/image118.emf"/><Relationship Id="rId446" Type="http://schemas.openxmlformats.org/officeDocument/2006/relationships/image" Target="../media/image221.emf"/><Relationship Id="rId653" Type="http://schemas.openxmlformats.org/officeDocument/2006/relationships/package" Target="../embeddings/Microsoft_Word_Document324.docx"/><Relationship Id="rId1076" Type="http://schemas.openxmlformats.org/officeDocument/2006/relationships/package" Target="../embeddings/Microsoft_Word_Document522.docx"/><Relationship Id="rId292" Type="http://schemas.openxmlformats.org/officeDocument/2006/relationships/image" Target="../media/image144.emf"/><Relationship Id="rId306" Type="http://schemas.openxmlformats.org/officeDocument/2006/relationships/image" Target="../media/image151.emf"/><Relationship Id="rId860" Type="http://schemas.openxmlformats.org/officeDocument/2006/relationships/package" Target="../embeddings/Microsoft_Word_Document428.docx"/><Relationship Id="rId958" Type="http://schemas.openxmlformats.org/officeDocument/2006/relationships/package" Target="../embeddings/Microsoft_Word_Document477.docx"/><Relationship Id="rId87" Type="http://schemas.openxmlformats.org/officeDocument/2006/relationships/image" Target="../media/image42.emf"/><Relationship Id="rId513" Type="http://schemas.openxmlformats.org/officeDocument/2006/relationships/package" Target="../embeddings/Microsoft_Word_Document254.docx"/><Relationship Id="rId597" Type="http://schemas.openxmlformats.org/officeDocument/2006/relationships/package" Target="../embeddings/Microsoft_Word_Document296.docx"/><Relationship Id="rId720" Type="http://schemas.openxmlformats.org/officeDocument/2006/relationships/package" Target="../embeddings/Microsoft_Word_Document358.docx"/><Relationship Id="rId818" Type="http://schemas.openxmlformats.org/officeDocument/2006/relationships/package" Target="../embeddings/Microsoft_Word_Document407.docx"/><Relationship Id="rId152" Type="http://schemas.openxmlformats.org/officeDocument/2006/relationships/package" Target="../embeddings/Microsoft_Word_Document74.docx"/><Relationship Id="rId457" Type="http://schemas.openxmlformats.org/officeDocument/2006/relationships/package" Target="../embeddings/Microsoft_Word_Document226.docx"/><Relationship Id="rId1003" Type="http://schemas.openxmlformats.org/officeDocument/2006/relationships/image" Target="../media/image499.emf"/><Relationship Id="rId1087" Type="http://schemas.openxmlformats.org/officeDocument/2006/relationships/image" Target="../media/image540.emf"/><Relationship Id="rId664" Type="http://schemas.openxmlformats.org/officeDocument/2006/relationships/package" Target="../embeddings/Microsoft_Word_Document330.docx"/><Relationship Id="rId871" Type="http://schemas.openxmlformats.org/officeDocument/2006/relationships/image" Target="../media/image433.emf"/><Relationship Id="rId969" Type="http://schemas.openxmlformats.org/officeDocument/2006/relationships/image" Target="../media/image482.emf"/><Relationship Id="rId14" Type="http://schemas.openxmlformats.org/officeDocument/2006/relationships/package" Target="../embeddings/Microsoft_Word_Document5.docx"/><Relationship Id="rId317" Type="http://schemas.openxmlformats.org/officeDocument/2006/relationships/package" Target="../embeddings/Microsoft_Word_Document156.docx"/><Relationship Id="rId524" Type="http://schemas.openxmlformats.org/officeDocument/2006/relationships/image" Target="../media/image260.emf"/><Relationship Id="rId731" Type="http://schemas.openxmlformats.org/officeDocument/2006/relationships/image" Target="../media/image363.emf"/><Relationship Id="rId98" Type="http://schemas.openxmlformats.org/officeDocument/2006/relationships/package" Target="../embeddings/Microsoft_Word_Document47.docx"/><Relationship Id="rId163" Type="http://schemas.openxmlformats.org/officeDocument/2006/relationships/image" Target="../media/image80.emf"/><Relationship Id="rId370" Type="http://schemas.openxmlformats.org/officeDocument/2006/relationships/image" Target="../media/image183.emf"/><Relationship Id="rId829" Type="http://schemas.openxmlformats.org/officeDocument/2006/relationships/image" Target="../media/image412.emf"/><Relationship Id="rId1014" Type="http://schemas.openxmlformats.org/officeDocument/2006/relationships/image" Target="../media/image504.emf"/><Relationship Id="rId230" Type="http://schemas.openxmlformats.org/officeDocument/2006/relationships/package" Target="../embeddings/Microsoft_Word_Document112.docx"/><Relationship Id="rId468" Type="http://schemas.openxmlformats.org/officeDocument/2006/relationships/image" Target="../media/image232.emf"/><Relationship Id="rId675" Type="http://schemas.openxmlformats.org/officeDocument/2006/relationships/image" Target="../media/image335.emf"/><Relationship Id="rId882" Type="http://schemas.openxmlformats.org/officeDocument/2006/relationships/package" Target="../embeddings/Microsoft_Word_Document439.docx"/><Relationship Id="rId1098" Type="http://schemas.openxmlformats.org/officeDocument/2006/relationships/package" Target="../embeddings/Microsoft_Word_Document533.docx"/><Relationship Id="rId25" Type="http://schemas.openxmlformats.org/officeDocument/2006/relationships/image" Target="../media/image11.emf"/><Relationship Id="rId328" Type="http://schemas.openxmlformats.org/officeDocument/2006/relationships/image" Target="../media/image162.emf"/><Relationship Id="rId535" Type="http://schemas.openxmlformats.org/officeDocument/2006/relationships/package" Target="../embeddings/Microsoft_Word_Document265.docx"/><Relationship Id="rId742" Type="http://schemas.openxmlformats.org/officeDocument/2006/relationships/package" Target="../embeddings/Microsoft_Word_Document369.docx"/><Relationship Id="rId174" Type="http://schemas.openxmlformats.org/officeDocument/2006/relationships/package" Target="../embeddings/Microsoft_Word_Document85.docx"/><Relationship Id="rId381" Type="http://schemas.openxmlformats.org/officeDocument/2006/relationships/package" Target="../embeddings/Microsoft_Word_Document188.docx"/><Relationship Id="rId602" Type="http://schemas.openxmlformats.org/officeDocument/2006/relationships/image" Target="../media/image299.emf"/><Relationship Id="rId1025" Type="http://schemas.openxmlformats.org/officeDocument/2006/relationships/package" Target="../embeddings/Microsoft_Word_Document506.docx"/><Relationship Id="rId241" Type="http://schemas.openxmlformats.org/officeDocument/2006/relationships/image" Target="../media/image119.emf"/><Relationship Id="rId479" Type="http://schemas.openxmlformats.org/officeDocument/2006/relationships/package" Target="../embeddings/Microsoft_Excel_Worksheet237.xlsx"/><Relationship Id="rId686" Type="http://schemas.openxmlformats.org/officeDocument/2006/relationships/package" Target="../embeddings/Microsoft_Word_Document341.docx"/><Relationship Id="rId893" Type="http://schemas.openxmlformats.org/officeDocument/2006/relationships/image" Target="../media/image444.emf"/><Relationship Id="rId907" Type="http://schemas.openxmlformats.org/officeDocument/2006/relationships/image" Target="../media/image451.emf"/><Relationship Id="rId36" Type="http://schemas.openxmlformats.org/officeDocument/2006/relationships/package" Target="../embeddings/Microsoft_Word_Document16.docx"/><Relationship Id="rId339" Type="http://schemas.openxmlformats.org/officeDocument/2006/relationships/package" Target="../embeddings/Microsoft_Word_Document167.docx"/><Relationship Id="rId546" Type="http://schemas.openxmlformats.org/officeDocument/2006/relationships/image" Target="../media/image271.emf"/><Relationship Id="rId753" Type="http://schemas.openxmlformats.org/officeDocument/2006/relationships/image" Target="../media/image374.emf"/><Relationship Id="rId101" Type="http://schemas.openxmlformats.org/officeDocument/2006/relationships/image" Target="../media/image49.emf"/><Relationship Id="rId185" Type="http://schemas.openxmlformats.org/officeDocument/2006/relationships/image" Target="../media/image91.emf"/><Relationship Id="rId406" Type="http://schemas.openxmlformats.org/officeDocument/2006/relationships/image" Target="../media/image201.emf"/><Relationship Id="rId960" Type="http://schemas.openxmlformats.org/officeDocument/2006/relationships/package" Target="../embeddings/Microsoft_Excel_Worksheet478.xlsx"/><Relationship Id="rId1036" Type="http://schemas.openxmlformats.org/officeDocument/2006/relationships/image" Target="../media/image515.emf"/><Relationship Id="rId392" Type="http://schemas.openxmlformats.org/officeDocument/2006/relationships/image" Target="../media/image194.emf"/><Relationship Id="rId613" Type="http://schemas.openxmlformats.org/officeDocument/2006/relationships/package" Target="../embeddings/Microsoft_Word_Document304.docx"/><Relationship Id="rId697" Type="http://schemas.openxmlformats.org/officeDocument/2006/relationships/image" Target="../media/image346.emf"/><Relationship Id="rId820" Type="http://schemas.openxmlformats.org/officeDocument/2006/relationships/package" Target="../embeddings/Microsoft_Word_Document408.docx"/><Relationship Id="rId918" Type="http://schemas.openxmlformats.org/officeDocument/2006/relationships/package" Target="../embeddings/Microsoft_Word_Document457.docx"/><Relationship Id="rId252" Type="http://schemas.openxmlformats.org/officeDocument/2006/relationships/package" Target="../embeddings/Microsoft_Word_Document123.docx"/><Relationship Id="rId1103" Type="http://schemas.openxmlformats.org/officeDocument/2006/relationships/image" Target="../media/image548.emf"/><Relationship Id="rId47" Type="http://schemas.openxmlformats.org/officeDocument/2006/relationships/image" Target="../media/image22.emf"/><Relationship Id="rId112" Type="http://schemas.openxmlformats.org/officeDocument/2006/relationships/package" Target="../embeddings/Microsoft_Word_Document54.docx"/><Relationship Id="rId557" Type="http://schemas.openxmlformats.org/officeDocument/2006/relationships/package" Target="../embeddings/Microsoft_Word_Document276.docx"/><Relationship Id="rId764" Type="http://schemas.openxmlformats.org/officeDocument/2006/relationships/package" Target="../embeddings/Microsoft_Word_Document380.docx"/><Relationship Id="rId971" Type="http://schemas.openxmlformats.org/officeDocument/2006/relationships/image" Target="../media/image483.emf"/><Relationship Id="rId196" Type="http://schemas.openxmlformats.org/officeDocument/2006/relationships/package" Target="../embeddings/Microsoft_Word_Document95.docx"/><Relationship Id="rId417" Type="http://schemas.openxmlformats.org/officeDocument/2006/relationships/package" Target="../embeddings/Microsoft_Word_Document206.docx"/><Relationship Id="rId624" Type="http://schemas.openxmlformats.org/officeDocument/2006/relationships/image" Target="../media/image310.emf"/><Relationship Id="rId831" Type="http://schemas.openxmlformats.org/officeDocument/2006/relationships/image" Target="../media/image413.emf"/><Relationship Id="rId1047" Type="http://schemas.openxmlformats.org/officeDocument/2006/relationships/image" Target="../media/image520.emf"/><Relationship Id="rId263" Type="http://schemas.openxmlformats.org/officeDocument/2006/relationships/image" Target="../media/image130.emf"/><Relationship Id="rId470" Type="http://schemas.openxmlformats.org/officeDocument/2006/relationships/image" Target="../media/image233.emf"/><Relationship Id="rId929" Type="http://schemas.openxmlformats.org/officeDocument/2006/relationships/image" Target="../media/image462.emf"/><Relationship Id="rId1114" Type="http://schemas.openxmlformats.org/officeDocument/2006/relationships/image" Target="../media/image553.emf"/><Relationship Id="rId58" Type="http://schemas.openxmlformats.org/officeDocument/2006/relationships/package" Target="../embeddings/Microsoft_Word_Document27.docx"/><Relationship Id="rId123" Type="http://schemas.openxmlformats.org/officeDocument/2006/relationships/image" Target="../media/image60.emf"/><Relationship Id="rId330" Type="http://schemas.openxmlformats.org/officeDocument/2006/relationships/image" Target="../media/image163.emf"/><Relationship Id="rId568" Type="http://schemas.openxmlformats.org/officeDocument/2006/relationships/image" Target="../media/image282.emf"/><Relationship Id="rId775" Type="http://schemas.openxmlformats.org/officeDocument/2006/relationships/image" Target="../media/image385.emf"/><Relationship Id="rId982" Type="http://schemas.openxmlformats.org/officeDocument/2006/relationships/package" Target="../embeddings/Microsoft_Word_Document485.docx"/><Relationship Id="rId428" Type="http://schemas.openxmlformats.org/officeDocument/2006/relationships/image" Target="../media/image212.emf"/><Relationship Id="rId635" Type="http://schemas.openxmlformats.org/officeDocument/2006/relationships/package" Target="../embeddings/Microsoft_Word_Document315.docx"/><Relationship Id="rId842" Type="http://schemas.openxmlformats.org/officeDocument/2006/relationships/package" Target="../embeddings/Microsoft_Word_Document419.docx"/><Relationship Id="rId1058" Type="http://schemas.openxmlformats.org/officeDocument/2006/relationships/oleObject" Target="../embeddings/Microsoft_Word_97_-_2003_Document13.doc"/><Relationship Id="rId274" Type="http://schemas.openxmlformats.org/officeDocument/2006/relationships/package" Target="../embeddings/Microsoft_Word_Document134.docx"/><Relationship Id="rId481" Type="http://schemas.openxmlformats.org/officeDocument/2006/relationships/package" Target="../embeddings/Microsoft_Word_Document238.docx"/><Relationship Id="rId702" Type="http://schemas.openxmlformats.org/officeDocument/2006/relationships/package" Target="../embeddings/Microsoft_Word_Document349.docx"/><Relationship Id="rId1125" Type="http://schemas.openxmlformats.org/officeDocument/2006/relationships/package" Target="../embeddings/Microsoft_Word_Document547.docx"/><Relationship Id="rId69" Type="http://schemas.openxmlformats.org/officeDocument/2006/relationships/image" Target="../media/image33.emf"/><Relationship Id="rId134" Type="http://schemas.openxmlformats.org/officeDocument/2006/relationships/package" Target="../embeddings/Microsoft_Word_Document65.docx"/><Relationship Id="rId579" Type="http://schemas.openxmlformats.org/officeDocument/2006/relationships/package" Target="../embeddings/Microsoft_Word_Document287.docx"/><Relationship Id="rId786" Type="http://schemas.openxmlformats.org/officeDocument/2006/relationships/package" Target="../embeddings/Microsoft_Excel_Worksheet391.xlsx"/><Relationship Id="rId993" Type="http://schemas.openxmlformats.org/officeDocument/2006/relationships/image" Target="../media/image494.emf"/><Relationship Id="rId341" Type="http://schemas.openxmlformats.org/officeDocument/2006/relationships/package" Target="../embeddings/Microsoft_Word_Document168.docx"/><Relationship Id="rId439" Type="http://schemas.openxmlformats.org/officeDocument/2006/relationships/package" Target="../embeddings/Microsoft_Word_Document217.docx"/><Relationship Id="rId646" Type="http://schemas.openxmlformats.org/officeDocument/2006/relationships/image" Target="../media/image321.emf"/><Relationship Id="rId1069" Type="http://schemas.openxmlformats.org/officeDocument/2006/relationships/image" Target="../media/image531.emf"/><Relationship Id="rId201" Type="http://schemas.openxmlformats.org/officeDocument/2006/relationships/image" Target="../media/image99.emf"/><Relationship Id="rId285" Type="http://schemas.openxmlformats.org/officeDocument/2006/relationships/package" Target="../embeddings/Microsoft_Word_Document140.docx"/><Relationship Id="rId506" Type="http://schemas.openxmlformats.org/officeDocument/2006/relationships/image" Target="../media/image251.emf"/><Relationship Id="rId853" Type="http://schemas.openxmlformats.org/officeDocument/2006/relationships/image" Target="../media/image424.emf"/><Relationship Id="rId492" Type="http://schemas.openxmlformats.org/officeDocument/2006/relationships/image" Target="../media/image244.emf"/><Relationship Id="rId713" Type="http://schemas.openxmlformats.org/officeDocument/2006/relationships/image" Target="../media/image354.emf"/><Relationship Id="rId797" Type="http://schemas.openxmlformats.org/officeDocument/2006/relationships/image" Target="../media/image396.emf"/><Relationship Id="rId920" Type="http://schemas.openxmlformats.org/officeDocument/2006/relationships/package" Target="../embeddings/Microsoft_Word_Document458.docx"/><Relationship Id="rId145" Type="http://schemas.openxmlformats.org/officeDocument/2006/relationships/image" Target="../media/image71.emf"/><Relationship Id="rId352" Type="http://schemas.openxmlformats.org/officeDocument/2006/relationships/image" Target="../media/image174.emf"/><Relationship Id="rId212" Type="http://schemas.openxmlformats.org/officeDocument/2006/relationships/package" Target="../embeddings/Microsoft_Word_Document103.docx"/><Relationship Id="rId657" Type="http://schemas.openxmlformats.org/officeDocument/2006/relationships/package" Target="../embeddings/Microsoft_Excel_Worksheet326.xlsx"/><Relationship Id="rId864" Type="http://schemas.openxmlformats.org/officeDocument/2006/relationships/package" Target="../embeddings/Microsoft_Word_Document430.docx"/><Relationship Id="rId296" Type="http://schemas.openxmlformats.org/officeDocument/2006/relationships/image" Target="../media/image146.emf"/><Relationship Id="rId517" Type="http://schemas.openxmlformats.org/officeDocument/2006/relationships/package" Target="../embeddings/Microsoft_Word_Document256.docx"/><Relationship Id="rId724" Type="http://schemas.openxmlformats.org/officeDocument/2006/relationships/package" Target="../embeddings/Microsoft_Word_Document360.docx"/><Relationship Id="rId931" Type="http://schemas.openxmlformats.org/officeDocument/2006/relationships/image" Target="../media/image463.emf"/><Relationship Id="rId60" Type="http://schemas.openxmlformats.org/officeDocument/2006/relationships/package" Target="../embeddings/Microsoft_Word_Document28.docx"/><Relationship Id="rId156" Type="http://schemas.openxmlformats.org/officeDocument/2006/relationships/package" Target="../embeddings/Microsoft_Word_Document76.docx"/><Relationship Id="rId363" Type="http://schemas.openxmlformats.org/officeDocument/2006/relationships/package" Target="../embeddings/Microsoft_Word_Document179.docx"/><Relationship Id="rId570" Type="http://schemas.openxmlformats.org/officeDocument/2006/relationships/image" Target="../media/image283.emf"/><Relationship Id="rId1007" Type="http://schemas.openxmlformats.org/officeDocument/2006/relationships/image" Target="../media/image501.emf"/><Relationship Id="rId223" Type="http://schemas.openxmlformats.org/officeDocument/2006/relationships/image" Target="../media/image110.emf"/><Relationship Id="rId430" Type="http://schemas.openxmlformats.org/officeDocument/2006/relationships/image" Target="../media/image213.emf"/><Relationship Id="rId668" Type="http://schemas.openxmlformats.org/officeDocument/2006/relationships/package" Target="../embeddings/Microsoft_Word_Document332.docx"/><Relationship Id="rId875" Type="http://schemas.openxmlformats.org/officeDocument/2006/relationships/image" Target="../media/image435.emf"/><Relationship Id="rId1060" Type="http://schemas.openxmlformats.org/officeDocument/2006/relationships/oleObject" Target="../embeddings/Microsoft_Word_97_-_2003_Document14.doc"/><Relationship Id="rId18" Type="http://schemas.openxmlformats.org/officeDocument/2006/relationships/package" Target="../embeddings/Microsoft_Word_Document7.docx"/><Relationship Id="rId528" Type="http://schemas.openxmlformats.org/officeDocument/2006/relationships/image" Target="../media/image262.emf"/><Relationship Id="rId735" Type="http://schemas.openxmlformats.org/officeDocument/2006/relationships/image" Target="../media/image365.emf"/><Relationship Id="rId942" Type="http://schemas.openxmlformats.org/officeDocument/2006/relationships/package" Target="../embeddings/Microsoft_Word_Document469.docx"/><Relationship Id="rId167" Type="http://schemas.openxmlformats.org/officeDocument/2006/relationships/image" Target="../media/image82.emf"/><Relationship Id="rId374" Type="http://schemas.openxmlformats.org/officeDocument/2006/relationships/image" Target="../media/image185.emf"/><Relationship Id="rId581" Type="http://schemas.openxmlformats.org/officeDocument/2006/relationships/package" Target="../embeddings/Microsoft_Word_Document288.docx"/><Relationship Id="rId1018" Type="http://schemas.openxmlformats.org/officeDocument/2006/relationships/image" Target="../media/image506.emf"/><Relationship Id="rId71" Type="http://schemas.openxmlformats.org/officeDocument/2006/relationships/image" Target="../media/image34.emf"/><Relationship Id="rId234" Type="http://schemas.openxmlformats.org/officeDocument/2006/relationships/package" Target="../embeddings/Microsoft_Word_Document114.docx"/><Relationship Id="rId679" Type="http://schemas.openxmlformats.org/officeDocument/2006/relationships/image" Target="../media/image337.emf"/><Relationship Id="rId802" Type="http://schemas.openxmlformats.org/officeDocument/2006/relationships/package" Target="../embeddings/Microsoft_Word_Document399.docx"/><Relationship Id="rId886" Type="http://schemas.openxmlformats.org/officeDocument/2006/relationships/package" Target="../embeddings/Microsoft_Word_Document441.docx"/><Relationship Id="rId2" Type="http://schemas.openxmlformats.org/officeDocument/2006/relationships/drawing" Target="../drawings/drawing1.xml"/><Relationship Id="rId29" Type="http://schemas.openxmlformats.org/officeDocument/2006/relationships/image" Target="../media/image13.emf"/><Relationship Id="rId441" Type="http://schemas.openxmlformats.org/officeDocument/2006/relationships/package" Target="../embeddings/Microsoft_Word_Document218.docx"/><Relationship Id="rId539" Type="http://schemas.openxmlformats.org/officeDocument/2006/relationships/package" Target="../embeddings/Microsoft_Word_Document267.docx"/><Relationship Id="rId746" Type="http://schemas.openxmlformats.org/officeDocument/2006/relationships/package" Target="../embeddings/Microsoft_Word_Document371.docx"/><Relationship Id="rId1071" Type="http://schemas.openxmlformats.org/officeDocument/2006/relationships/image" Target="../media/image532.emf"/><Relationship Id="rId178" Type="http://schemas.openxmlformats.org/officeDocument/2006/relationships/package" Target="../embeddings/Microsoft_Excel_Worksheet.xlsx"/><Relationship Id="rId301" Type="http://schemas.openxmlformats.org/officeDocument/2006/relationships/package" Target="../embeddings/Microsoft_Word_Document148.docx"/><Relationship Id="rId953" Type="http://schemas.openxmlformats.org/officeDocument/2006/relationships/image" Target="../media/image474.emf"/><Relationship Id="rId1029" Type="http://schemas.openxmlformats.org/officeDocument/2006/relationships/package" Target="../embeddings/Microsoft_Word_Document508.docx"/><Relationship Id="rId82" Type="http://schemas.openxmlformats.org/officeDocument/2006/relationships/package" Target="../embeddings/Microsoft_Word_Document39.docx"/><Relationship Id="rId385" Type="http://schemas.openxmlformats.org/officeDocument/2006/relationships/package" Target="../embeddings/Microsoft_Word_Document190.docx"/><Relationship Id="rId592" Type="http://schemas.openxmlformats.org/officeDocument/2006/relationships/image" Target="../media/image294.emf"/><Relationship Id="rId606" Type="http://schemas.openxmlformats.org/officeDocument/2006/relationships/image" Target="../media/image301.emf"/><Relationship Id="rId813" Type="http://schemas.openxmlformats.org/officeDocument/2006/relationships/image" Target="../media/image404.emf"/><Relationship Id="rId245" Type="http://schemas.openxmlformats.org/officeDocument/2006/relationships/image" Target="../media/image121.emf"/><Relationship Id="rId452" Type="http://schemas.openxmlformats.org/officeDocument/2006/relationships/image" Target="../media/image224.emf"/><Relationship Id="rId897" Type="http://schemas.openxmlformats.org/officeDocument/2006/relationships/image" Target="../media/image446.emf"/><Relationship Id="rId1082" Type="http://schemas.openxmlformats.org/officeDocument/2006/relationships/package" Target="../embeddings/Microsoft_Word_Document525.docx"/><Relationship Id="rId105" Type="http://schemas.openxmlformats.org/officeDocument/2006/relationships/image" Target="../media/image51.emf"/><Relationship Id="rId312" Type="http://schemas.openxmlformats.org/officeDocument/2006/relationships/image" Target="../media/image154.emf"/><Relationship Id="rId757" Type="http://schemas.openxmlformats.org/officeDocument/2006/relationships/image" Target="../media/image376.emf"/><Relationship Id="rId964" Type="http://schemas.openxmlformats.org/officeDocument/2006/relationships/package" Target="../embeddings/Microsoft_Word_Document479.docx"/><Relationship Id="rId93" Type="http://schemas.openxmlformats.org/officeDocument/2006/relationships/image" Target="../media/image45.emf"/><Relationship Id="rId189" Type="http://schemas.openxmlformats.org/officeDocument/2006/relationships/image" Target="../media/image93.emf"/><Relationship Id="rId396" Type="http://schemas.openxmlformats.org/officeDocument/2006/relationships/image" Target="../media/image196.emf"/><Relationship Id="rId617" Type="http://schemas.openxmlformats.org/officeDocument/2006/relationships/package" Target="../embeddings/Microsoft_Word_Document306.docx"/><Relationship Id="rId824" Type="http://schemas.openxmlformats.org/officeDocument/2006/relationships/package" Target="../embeddings/Microsoft_Word_Document410.docx"/><Relationship Id="rId256" Type="http://schemas.openxmlformats.org/officeDocument/2006/relationships/package" Target="../embeddings/Microsoft_Word_Document125.docx"/><Relationship Id="rId463" Type="http://schemas.openxmlformats.org/officeDocument/2006/relationships/package" Target="../embeddings/Microsoft_Word_Document229.docx"/><Relationship Id="rId670" Type="http://schemas.openxmlformats.org/officeDocument/2006/relationships/package" Target="../embeddings/Microsoft_Word_Document333.docx"/><Relationship Id="rId1093" Type="http://schemas.openxmlformats.org/officeDocument/2006/relationships/image" Target="../media/image543.emf"/><Relationship Id="rId1107" Type="http://schemas.openxmlformats.org/officeDocument/2006/relationships/image" Target="../media/image550.emf"/><Relationship Id="rId116" Type="http://schemas.openxmlformats.org/officeDocument/2006/relationships/package" Target="../embeddings/Microsoft_Word_Document56.docx"/><Relationship Id="rId323" Type="http://schemas.openxmlformats.org/officeDocument/2006/relationships/package" Target="../embeddings/Microsoft_Word_Document159.docx"/><Relationship Id="rId530" Type="http://schemas.openxmlformats.org/officeDocument/2006/relationships/image" Target="../media/image263.emf"/><Relationship Id="rId768" Type="http://schemas.openxmlformats.org/officeDocument/2006/relationships/package" Target="../embeddings/Microsoft_Word_Document382.docx"/><Relationship Id="rId975" Type="http://schemas.openxmlformats.org/officeDocument/2006/relationships/image" Target="../media/image485.emf"/><Relationship Id="rId20" Type="http://schemas.openxmlformats.org/officeDocument/2006/relationships/package" Target="../embeddings/Microsoft_Word_Document8.docx"/><Relationship Id="rId628" Type="http://schemas.openxmlformats.org/officeDocument/2006/relationships/image" Target="../media/image312.emf"/><Relationship Id="rId835" Type="http://schemas.openxmlformats.org/officeDocument/2006/relationships/image" Target="../media/image415.emf"/><Relationship Id="rId225" Type="http://schemas.openxmlformats.org/officeDocument/2006/relationships/image" Target="../media/image111.emf"/><Relationship Id="rId267" Type="http://schemas.openxmlformats.org/officeDocument/2006/relationships/image" Target="../media/image132.emf"/><Relationship Id="rId432" Type="http://schemas.openxmlformats.org/officeDocument/2006/relationships/image" Target="../media/image214.emf"/><Relationship Id="rId474" Type="http://schemas.openxmlformats.org/officeDocument/2006/relationships/image" Target="../media/image235.emf"/><Relationship Id="rId877" Type="http://schemas.openxmlformats.org/officeDocument/2006/relationships/image" Target="../media/image436.emf"/><Relationship Id="rId1020" Type="http://schemas.openxmlformats.org/officeDocument/2006/relationships/image" Target="../media/image507.emf"/><Relationship Id="rId1062" Type="http://schemas.openxmlformats.org/officeDocument/2006/relationships/package" Target="../embeddings/Microsoft_Word_Document515.docx"/><Relationship Id="rId1118" Type="http://schemas.openxmlformats.org/officeDocument/2006/relationships/image" Target="../media/image555.emf"/><Relationship Id="rId127" Type="http://schemas.openxmlformats.org/officeDocument/2006/relationships/image" Target="../media/image62.emf"/><Relationship Id="rId681" Type="http://schemas.openxmlformats.org/officeDocument/2006/relationships/image" Target="../media/image338.emf"/><Relationship Id="rId737" Type="http://schemas.openxmlformats.org/officeDocument/2006/relationships/image" Target="../media/image366.emf"/><Relationship Id="rId779" Type="http://schemas.openxmlformats.org/officeDocument/2006/relationships/image" Target="../media/image387.emf"/><Relationship Id="rId902" Type="http://schemas.openxmlformats.org/officeDocument/2006/relationships/package" Target="../embeddings/Microsoft_Word_Document449.docx"/><Relationship Id="rId944" Type="http://schemas.openxmlformats.org/officeDocument/2006/relationships/package" Target="../embeddings/Microsoft_Word_Document470.docx"/><Relationship Id="rId986" Type="http://schemas.openxmlformats.org/officeDocument/2006/relationships/package" Target="../embeddings/Microsoft_Word_Document487.docx"/><Relationship Id="rId31" Type="http://schemas.openxmlformats.org/officeDocument/2006/relationships/image" Target="../media/image14.emf"/><Relationship Id="rId73" Type="http://schemas.openxmlformats.org/officeDocument/2006/relationships/image" Target="../media/image35.emf"/><Relationship Id="rId169" Type="http://schemas.openxmlformats.org/officeDocument/2006/relationships/image" Target="../media/image83.emf"/><Relationship Id="rId334" Type="http://schemas.openxmlformats.org/officeDocument/2006/relationships/image" Target="../media/image165.emf"/><Relationship Id="rId376" Type="http://schemas.openxmlformats.org/officeDocument/2006/relationships/image" Target="../media/image186.emf"/><Relationship Id="rId541" Type="http://schemas.openxmlformats.org/officeDocument/2006/relationships/package" Target="../embeddings/Microsoft_Word_Document268.docx"/><Relationship Id="rId583" Type="http://schemas.openxmlformats.org/officeDocument/2006/relationships/package" Target="../embeddings/Microsoft_Word_Document289.docx"/><Relationship Id="rId639" Type="http://schemas.openxmlformats.org/officeDocument/2006/relationships/package" Target="../embeddings/Microsoft_Word_Document317.docx"/><Relationship Id="rId790" Type="http://schemas.openxmlformats.org/officeDocument/2006/relationships/package" Target="../embeddings/Microsoft_Excel_Worksheet393.xlsx"/><Relationship Id="rId804" Type="http://schemas.openxmlformats.org/officeDocument/2006/relationships/package" Target="../embeddings/Microsoft_Word_Document400.docx"/><Relationship Id="rId4" Type="http://schemas.openxmlformats.org/officeDocument/2006/relationships/package" Target="../embeddings/Microsoft_Word_Document.docx"/><Relationship Id="rId180" Type="http://schemas.openxmlformats.org/officeDocument/2006/relationships/package" Target="../embeddings/Microsoft_Excel_Worksheet87.xlsx"/><Relationship Id="rId236" Type="http://schemas.openxmlformats.org/officeDocument/2006/relationships/package" Target="../embeddings/Microsoft_Word_Document115.docx"/><Relationship Id="rId278" Type="http://schemas.openxmlformats.org/officeDocument/2006/relationships/package" Target="../embeddings/Microsoft_Word_Document136.docx"/><Relationship Id="rId401" Type="http://schemas.openxmlformats.org/officeDocument/2006/relationships/package" Target="../embeddings/Microsoft_Word_Document198.docx"/><Relationship Id="rId443" Type="http://schemas.openxmlformats.org/officeDocument/2006/relationships/package" Target="../embeddings/Microsoft_Word_Document219.docx"/><Relationship Id="rId650" Type="http://schemas.openxmlformats.org/officeDocument/2006/relationships/image" Target="../media/image323.emf"/><Relationship Id="rId846" Type="http://schemas.openxmlformats.org/officeDocument/2006/relationships/package" Target="../embeddings/Microsoft_Word_Document421.docx"/><Relationship Id="rId888" Type="http://schemas.openxmlformats.org/officeDocument/2006/relationships/package" Target="../embeddings/Microsoft_Word_Document442.docx"/><Relationship Id="rId1031" Type="http://schemas.openxmlformats.org/officeDocument/2006/relationships/package" Target="../embeddings/Microsoft_Word_Document509.docx"/><Relationship Id="rId1073" Type="http://schemas.openxmlformats.org/officeDocument/2006/relationships/image" Target="../media/image533.emf"/><Relationship Id="rId303" Type="http://schemas.openxmlformats.org/officeDocument/2006/relationships/package" Target="../embeddings/Microsoft_Word_Document149.docx"/><Relationship Id="rId485" Type="http://schemas.openxmlformats.org/officeDocument/2006/relationships/package" Target="../embeddings/Microsoft_Word_Document240.docx"/><Relationship Id="rId692" Type="http://schemas.openxmlformats.org/officeDocument/2006/relationships/package" Target="../embeddings/Microsoft_Word_Document344.docx"/><Relationship Id="rId706" Type="http://schemas.openxmlformats.org/officeDocument/2006/relationships/package" Target="../embeddings/Microsoft_Word_Document351.docx"/><Relationship Id="rId748" Type="http://schemas.openxmlformats.org/officeDocument/2006/relationships/package" Target="../embeddings/Microsoft_Word_Document372.docx"/><Relationship Id="rId913" Type="http://schemas.openxmlformats.org/officeDocument/2006/relationships/image" Target="../media/image454.emf"/><Relationship Id="rId955" Type="http://schemas.openxmlformats.org/officeDocument/2006/relationships/image" Target="../media/image475.emf"/><Relationship Id="rId42" Type="http://schemas.openxmlformats.org/officeDocument/2006/relationships/package" Target="../embeddings/Microsoft_Word_Document19.docx"/><Relationship Id="rId84" Type="http://schemas.openxmlformats.org/officeDocument/2006/relationships/package" Target="../embeddings/Microsoft_Word_Document40.docx"/><Relationship Id="rId138" Type="http://schemas.openxmlformats.org/officeDocument/2006/relationships/package" Target="../embeddings/Microsoft_Word_Document67.docx"/><Relationship Id="rId345" Type="http://schemas.openxmlformats.org/officeDocument/2006/relationships/package" Target="../embeddings/Microsoft_Word_Document170.docx"/><Relationship Id="rId387" Type="http://schemas.openxmlformats.org/officeDocument/2006/relationships/package" Target="../embeddings/Microsoft_Word_Document191.docx"/><Relationship Id="rId510" Type="http://schemas.openxmlformats.org/officeDocument/2006/relationships/image" Target="../media/image253.emf"/><Relationship Id="rId552" Type="http://schemas.openxmlformats.org/officeDocument/2006/relationships/image" Target="../media/image274.emf"/><Relationship Id="rId594" Type="http://schemas.openxmlformats.org/officeDocument/2006/relationships/image" Target="../media/image295.emf"/><Relationship Id="rId608" Type="http://schemas.openxmlformats.org/officeDocument/2006/relationships/image" Target="../media/image302.emf"/><Relationship Id="rId815" Type="http://schemas.openxmlformats.org/officeDocument/2006/relationships/image" Target="../media/image405.emf"/><Relationship Id="rId997" Type="http://schemas.openxmlformats.org/officeDocument/2006/relationships/image" Target="../media/image496.emf"/><Relationship Id="rId191" Type="http://schemas.openxmlformats.org/officeDocument/2006/relationships/image" Target="../media/image94.emf"/><Relationship Id="rId205" Type="http://schemas.openxmlformats.org/officeDocument/2006/relationships/image" Target="../media/image101.emf"/><Relationship Id="rId247" Type="http://schemas.openxmlformats.org/officeDocument/2006/relationships/image" Target="../media/image122.emf"/><Relationship Id="rId412" Type="http://schemas.openxmlformats.org/officeDocument/2006/relationships/image" Target="../media/image204.emf"/><Relationship Id="rId857" Type="http://schemas.openxmlformats.org/officeDocument/2006/relationships/image" Target="../media/image426.emf"/><Relationship Id="rId899" Type="http://schemas.openxmlformats.org/officeDocument/2006/relationships/image" Target="../media/image447.emf"/><Relationship Id="rId1000" Type="http://schemas.openxmlformats.org/officeDocument/2006/relationships/package" Target="../embeddings/Microsoft_Word_Document493.docx"/><Relationship Id="rId1042" Type="http://schemas.openxmlformats.org/officeDocument/2006/relationships/package" Target="../embeddings/Microsoft_Word_Document511.docx"/><Relationship Id="rId1084" Type="http://schemas.openxmlformats.org/officeDocument/2006/relationships/package" Target="../embeddings/Microsoft_Word_Document526.docx"/><Relationship Id="rId107" Type="http://schemas.openxmlformats.org/officeDocument/2006/relationships/image" Target="../media/image52.emf"/><Relationship Id="rId289" Type="http://schemas.openxmlformats.org/officeDocument/2006/relationships/package" Target="../embeddings/Microsoft_Word_Document142.docx"/><Relationship Id="rId454" Type="http://schemas.openxmlformats.org/officeDocument/2006/relationships/image" Target="../media/image225.emf"/><Relationship Id="rId496" Type="http://schemas.openxmlformats.org/officeDocument/2006/relationships/image" Target="../media/image246.emf"/><Relationship Id="rId661" Type="http://schemas.openxmlformats.org/officeDocument/2006/relationships/package" Target="../embeddings/Microsoft_Excel_Worksheet328.xlsx"/><Relationship Id="rId717" Type="http://schemas.openxmlformats.org/officeDocument/2006/relationships/image" Target="../media/image356.emf"/><Relationship Id="rId759" Type="http://schemas.openxmlformats.org/officeDocument/2006/relationships/image" Target="../media/image377.emf"/><Relationship Id="rId924" Type="http://schemas.openxmlformats.org/officeDocument/2006/relationships/package" Target="../embeddings/Microsoft_Word_Document460.docx"/><Relationship Id="rId966" Type="http://schemas.openxmlformats.org/officeDocument/2006/relationships/package" Target="../embeddings/Microsoft_Word_Document480.docx"/><Relationship Id="rId11" Type="http://schemas.openxmlformats.org/officeDocument/2006/relationships/image" Target="../media/image4.emf"/><Relationship Id="rId53" Type="http://schemas.openxmlformats.org/officeDocument/2006/relationships/image" Target="../media/image25.emf"/><Relationship Id="rId149" Type="http://schemas.openxmlformats.org/officeDocument/2006/relationships/image" Target="../media/image73.emf"/><Relationship Id="rId314" Type="http://schemas.openxmlformats.org/officeDocument/2006/relationships/image" Target="../media/image155.emf"/><Relationship Id="rId356" Type="http://schemas.openxmlformats.org/officeDocument/2006/relationships/image" Target="../media/image176.emf"/><Relationship Id="rId398" Type="http://schemas.openxmlformats.org/officeDocument/2006/relationships/image" Target="../media/image197.emf"/><Relationship Id="rId521" Type="http://schemas.openxmlformats.org/officeDocument/2006/relationships/package" Target="../embeddings/Microsoft_Word_Document258.docx"/><Relationship Id="rId563" Type="http://schemas.openxmlformats.org/officeDocument/2006/relationships/package" Target="../embeddings/Microsoft_Word_Document279.docx"/><Relationship Id="rId619" Type="http://schemas.openxmlformats.org/officeDocument/2006/relationships/package" Target="../embeddings/Microsoft_Word_Document307.docx"/><Relationship Id="rId770" Type="http://schemas.openxmlformats.org/officeDocument/2006/relationships/package" Target="../embeddings/Microsoft_Word_Document383.docx"/><Relationship Id="rId95" Type="http://schemas.openxmlformats.org/officeDocument/2006/relationships/image" Target="../media/image46.emf"/><Relationship Id="rId160" Type="http://schemas.openxmlformats.org/officeDocument/2006/relationships/package" Target="../embeddings/Microsoft_Word_Document78.docx"/><Relationship Id="rId216" Type="http://schemas.openxmlformats.org/officeDocument/2006/relationships/package" Target="../embeddings/Microsoft_Word_Document105.docx"/><Relationship Id="rId423" Type="http://schemas.openxmlformats.org/officeDocument/2006/relationships/package" Target="../embeddings/Microsoft_Word_Document209.docx"/><Relationship Id="rId826" Type="http://schemas.openxmlformats.org/officeDocument/2006/relationships/package" Target="../embeddings/Microsoft_Word_Document411.docx"/><Relationship Id="rId868" Type="http://schemas.openxmlformats.org/officeDocument/2006/relationships/package" Target="../embeddings/Microsoft_Word_Document432.docx"/><Relationship Id="rId1011" Type="http://schemas.openxmlformats.org/officeDocument/2006/relationships/image" Target="../media/image503.emf"/><Relationship Id="rId1053" Type="http://schemas.openxmlformats.org/officeDocument/2006/relationships/image" Target="../media/image523.emf"/><Relationship Id="rId1109" Type="http://schemas.openxmlformats.org/officeDocument/2006/relationships/package" Target="../embeddings/Microsoft_Word_Document539.docx"/><Relationship Id="rId258" Type="http://schemas.openxmlformats.org/officeDocument/2006/relationships/package" Target="../embeddings/Microsoft_Word_Document126.docx"/><Relationship Id="rId465" Type="http://schemas.openxmlformats.org/officeDocument/2006/relationships/package" Target="../embeddings/Microsoft_Word_Document230.docx"/><Relationship Id="rId630" Type="http://schemas.openxmlformats.org/officeDocument/2006/relationships/image" Target="../media/image313.emf"/><Relationship Id="rId672" Type="http://schemas.openxmlformats.org/officeDocument/2006/relationships/package" Target="../embeddings/Microsoft_Word_Document334.docx"/><Relationship Id="rId728" Type="http://schemas.openxmlformats.org/officeDocument/2006/relationships/package" Target="../embeddings/Microsoft_Word_Document362.docx"/><Relationship Id="rId935" Type="http://schemas.openxmlformats.org/officeDocument/2006/relationships/image" Target="../media/image465.emf"/><Relationship Id="rId1095" Type="http://schemas.openxmlformats.org/officeDocument/2006/relationships/image" Target="../media/image544.emf"/><Relationship Id="rId22" Type="http://schemas.openxmlformats.org/officeDocument/2006/relationships/package" Target="../embeddings/Microsoft_Word_Document9.docx"/><Relationship Id="rId64" Type="http://schemas.openxmlformats.org/officeDocument/2006/relationships/package" Target="../embeddings/Microsoft_Word_Document30.docx"/><Relationship Id="rId118" Type="http://schemas.openxmlformats.org/officeDocument/2006/relationships/package" Target="../embeddings/Microsoft_Word_Document57.docx"/><Relationship Id="rId325" Type="http://schemas.openxmlformats.org/officeDocument/2006/relationships/package" Target="../embeddings/Microsoft_Word_Document160.docx"/><Relationship Id="rId367" Type="http://schemas.openxmlformats.org/officeDocument/2006/relationships/package" Target="../embeddings/Microsoft_Word_Document181.docx"/><Relationship Id="rId532" Type="http://schemas.openxmlformats.org/officeDocument/2006/relationships/image" Target="../media/image264.emf"/><Relationship Id="rId574" Type="http://schemas.openxmlformats.org/officeDocument/2006/relationships/image" Target="../media/image285.emf"/><Relationship Id="rId977" Type="http://schemas.openxmlformats.org/officeDocument/2006/relationships/image" Target="../media/image486.emf"/><Relationship Id="rId1120" Type="http://schemas.openxmlformats.org/officeDocument/2006/relationships/image" Target="../media/image556.emf"/><Relationship Id="rId171" Type="http://schemas.openxmlformats.org/officeDocument/2006/relationships/image" Target="../media/image84.emf"/><Relationship Id="rId227" Type="http://schemas.openxmlformats.org/officeDocument/2006/relationships/image" Target="../media/image112.emf"/><Relationship Id="rId781" Type="http://schemas.openxmlformats.org/officeDocument/2006/relationships/image" Target="../media/image388.emf"/><Relationship Id="rId837" Type="http://schemas.openxmlformats.org/officeDocument/2006/relationships/image" Target="../media/image416.emf"/><Relationship Id="rId879" Type="http://schemas.openxmlformats.org/officeDocument/2006/relationships/image" Target="../media/image437.emf"/><Relationship Id="rId1022" Type="http://schemas.openxmlformats.org/officeDocument/2006/relationships/image" Target="../media/image508.emf"/><Relationship Id="rId269" Type="http://schemas.openxmlformats.org/officeDocument/2006/relationships/image" Target="../media/image133.emf"/><Relationship Id="rId434" Type="http://schemas.openxmlformats.org/officeDocument/2006/relationships/image" Target="../media/image215.emf"/><Relationship Id="rId476" Type="http://schemas.openxmlformats.org/officeDocument/2006/relationships/image" Target="../media/image236.emf"/><Relationship Id="rId641" Type="http://schemas.openxmlformats.org/officeDocument/2006/relationships/package" Target="../embeddings/Microsoft_Word_Document318.docx"/><Relationship Id="rId683" Type="http://schemas.openxmlformats.org/officeDocument/2006/relationships/image" Target="../media/image339.emf"/><Relationship Id="rId739" Type="http://schemas.openxmlformats.org/officeDocument/2006/relationships/image" Target="../media/image367.emf"/><Relationship Id="rId890" Type="http://schemas.openxmlformats.org/officeDocument/2006/relationships/package" Target="../embeddings/Microsoft_Word_Document443.docx"/><Relationship Id="rId904" Type="http://schemas.openxmlformats.org/officeDocument/2006/relationships/package" Target="../embeddings/Microsoft_Word_Document450.docx"/><Relationship Id="rId1064" Type="http://schemas.openxmlformats.org/officeDocument/2006/relationships/package" Target="../embeddings/Microsoft_Word_Document516.docx"/><Relationship Id="rId33" Type="http://schemas.openxmlformats.org/officeDocument/2006/relationships/image" Target="../media/image15.emf"/><Relationship Id="rId129" Type="http://schemas.openxmlformats.org/officeDocument/2006/relationships/image" Target="../media/image63.emf"/><Relationship Id="rId280" Type="http://schemas.openxmlformats.org/officeDocument/2006/relationships/package" Target="../embeddings/Microsoft_Word_Document137.docx"/><Relationship Id="rId336" Type="http://schemas.openxmlformats.org/officeDocument/2006/relationships/image" Target="../media/image166.emf"/><Relationship Id="rId501" Type="http://schemas.openxmlformats.org/officeDocument/2006/relationships/package" Target="../embeddings/Microsoft_Word_Document248.docx"/><Relationship Id="rId543" Type="http://schemas.openxmlformats.org/officeDocument/2006/relationships/package" Target="../embeddings/Microsoft_Word_Document269.docx"/><Relationship Id="rId946" Type="http://schemas.openxmlformats.org/officeDocument/2006/relationships/package" Target="../embeddings/Microsoft_Word_Document471.docx"/><Relationship Id="rId988" Type="http://schemas.openxmlformats.org/officeDocument/2006/relationships/oleObject" Target="../embeddings/Microsoft_Word_97_-_2003_Document4.doc"/><Relationship Id="rId75" Type="http://schemas.openxmlformats.org/officeDocument/2006/relationships/image" Target="../media/image36.emf"/><Relationship Id="rId140" Type="http://schemas.openxmlformats.org/officeDocument/2006/relationships/package" Target="../embeddings/Microsoft_Word_Document68.docx"/><Relationship Id="rId182" Type="http://schemas.openxmlformats.org/officeDocument/2006/relationships/package" Target="../embeddings/Microsoft_Excel_Worksheet88.xlsx"/><Relationship Id="rId378" Type="http://schemas.openxmlformats.org/officeDocument/2006/relationships/image" Target="../media/image187.emf"/><Relationship Id="rId403" Type="http://schemas.openxmlformats.org/officeDocument/2006/relationships/package" Target="../embeddings/Microsoft_Word_Document199.docx"/><Relationship Id="rId585" Type="http://schemas.openxmlformats.org/officeDocument/2006/relationships/package" Target="../embeddings/Microsoft_Word_Document290.docx"/><Relationship Id="rId750" Type="http://schemas.openxmlformats.org/officeDocument/2006/relationships/package" Target="../embeddings/Microsoft_Word_Document373.docx"/><Relationship Id="rId792" Type="http://schemas.openxmlformats.org/officeDocument/2006/relationships/package" Target="../embeddings/Microsoft_Word_Document394.docx"/><Relationship Id="rId806" Type="http://schemas.openxmlformats.org/officeDocument/2006/relationships/package" Target="../embeddings/Microsoft_Word_Document401.docx"/><Relationship Id="rId848" Type="http://schemas.openxmlformats.org/officeDocument/2006/relationships/package" Target="../embeddings/Microsoft_Word_Document422.docx"/><Relationship Id="rId1033" Type="http://schemas.openxmlformats.org/officeDocument/2006/relationships/oleObject" Target="../embeddings/Microsoft_Word_97_-_2003_Document5.doc"/><Relationship Id="rId6" Type="http://schemas.openxmlformats.org/officeDocument/2006/relationships/package" Target="../embeddings/Microsoft_Word_Document1.docx"/><Relationship Id="rId238" Type="http://schemas.openxmlformats.org/officeDocument/2006/relationships/package" Target="../embeddings/Microsoft_Word_Document116.docx"/><Relationship Id="rId445" Type="http://schemas.openxmlformats.org/officeDocument/2006/relationships/package" Target="../embeddings/Microsoft_Word_Document220.docx"/><Relationship Id="rId487" Type="http://schemas.openxmlformats.org/officeDocument/2006/relationships/package" Target="../embeddings/Microsoft_Word_Document241.docx"/><Relationship Id="rId610" Type="http://schemas.openxmlformats.org/officeDocument/2006/relationships/image" Target="../media/image303.emf"/><Relationship Id="rId652" Type="http://schemas.openxmlformats.org/officeDocument/2006/relationships/image" Target="../media/image324.emf"/><Relationship Id="rId694" Type="http://schemas.openxmlformats.org/officeDocument/2006/relationships/package" Target="../embeddings/Microsoft_Word_Document345.docx"/><Relationship Id="rId708" Type="http://schemas.openxmlformats.org/officeDocument/2006/relationships/package" Target="../embeddings/Microsoft_Word_Document352.docx"/><Relationship Id="rId915" Type="http://schemas.openxmlformats.org/officeDocument/2006/relationships/image" Target="../media/image455.emf"/><Relationship Id="rId1075" Type="http://schemas.openxmlformats.org/officeDocument/2006/relationships/image" Target="../media/image534.emf"/><Relationship Id="rId291" Type="http://schemas.openxmlformats.org/officeDocument/2006/relationships/package" Target="../embeddings/Microsoft_Word_Document143.docx"/><Relationship Id="rId305" Type="http://schemas.openxmlformats.org/officeDocument/2006/relationships/package" Target="../embeddings/Microsoft_Word_Document150.docx"/><Relationship Id="rId347" Type="http://schemas.openxmlformats.org/officeDocument/2006/relationships/package" Target="../embeddings/Microsoft_Word_Document171.docx"/><Relationship Id="rId512" Type="http://schemas.openxmlformats.org/officeDocument/2006/relationships/image" Target="../media/image254.emf"/><Relationship Id="rId957" Type="http://schemas.openxmlformats.org/officeDocument/2006/relationships/image" Target="../media/image476.emf"/><Relationship Id="rId999" Type="http://schemas.openxmlformats.org/officeDocument/2006/relationships/image" Target="../media/image497.emf"/><Relationship Id="rId1100" Type="http://schemas.openxmlformats.org/officeDocument/2006/relationships/package" Target="../embeddings/Microsoft_Word_Document534.docx"/><Relationship Id="rId44" Type="http://schemas.openxmlformats.org/officeDocument/2006/relationships/package" Target="../embeddings/Microsoft_Word_Document20.docx"/><Relationship Id="rId86" Type="http://schemas.openxmlformats.org/officeDocument/2006/relationships/package" Target="../embeddings/Microsoft_Word_Document41.docx"/><Relationship Id="rId151" Type="http://schemas.openxmlformats.org/officeDocument/2006/relationships/image" Target="../media/image74.emf"/><Relationship Id="rId389" Type="http://schemas.openxmlformats.org/officeDocument/2006/relationships/package" Target="../embeddings/Microsoft_Word_Document192.docx"/><Relationship Id="rId554" Type="http://schemas.openxmlformats.org/officeDocument/2006/relationships/image" Target="../media/image275.emf"/><Relationship Id="rId596" Type="http://schemas.openxmlformats.org/officeDocument/2006/relationships/image" Target="../media/image296.emf"/><Relationship Id="rId761" Type="http://schemas.openxmlformats.org/officeDocument/2006/relationships/image" Target="../media/image378.emf"/><Relationship Id="rId817" Type="http://schemas.openxmlformats.org/officeDocument/2006/relationships/image" Target="../media/image406.emf"/><Relationship Id="rId859" Type="http://schemas.openxmlformats.org/officeDocument/2006/relationships/image" Target="../media/image427.emf"/><Relationship Id="rId1002" Type="http://schemas.openxmlformats.org/officeDocument/2006/relationships/package" Target="../embeddings/Microsoft_Word_Document494.docx"/><Relationship Id="rId193" Type="http://schemas.openxmlformats.org/officeDocument/2006/relationships/image" Target="../media/image95.emf"/><Relationship Id="rId207" Type="http://schemas.openxmlformats.org/officeDocument/2006/relationships/image" Target="../media/image102.emf"/><Relationship Id="rId249" Type="http://schemas.openxmlformats.org/officeDocument/2006/relationships/image" Target="../media/image123.emf"/><Relationship Id="rId414" Type="http://schemas.openxmlformats.org/officeDocument/2006/relationships/image" Target="../media/image205.emf"/><Relationship Id="rId456" Type="http://schemas.openxmlformats.org/officeDocument/2006/relationships/image" Target="../media/image226.emf"/><Relationship Id="rId498" Type="http://schemas.openxmlformats.org/officeDocument/2006/relationships/image" Target="../media/image247.emf"/><Relationship Id="rId621" Type="http://schemas.openxmlformats.org/officeDocument/2006/relationships/package" Target="../embeddings/Microsoft_Word_Document308.docx"/><Relationship Id="rId663" Type="http://schemas.openxmlformats.org/officeDocument/2006/relationships/image" Target="../media/image329.emf"/><Relationship Id="rId870" Type="http://schemas.openxmlformats.org/officeDocument/2006/relationships/package" Target="../embeddings/Microsoft_Word_Document433.docx"/><Relationship Id="rId1044" Type="http://schemas.openxmlformats.org/officeDocument/2006/relationships/package" Target="../embeddings/Microsoft_Word_Document512.docx"/><Relationship Id="rId1086" Type="http://schemas.openxmlformats.org/officeDocument/2006/relationships/package" Target="../embeddings/Microsoft_Word_Document527.docx"/><Relationship Id="rId13" Type="http://schemas.openxmlformats.org/officeDocument/2006/relationships/image" Target="../media/image5.emf"/><Relationship Id="rId109" Type="http://schemas.openxmlformats.org/officeDocument/2006/relationships/image" Target="../media/image53.emf"/><Relationship Id="rId260" Type="http://schemas.openxmlformats.org/officeDocument/2006/relationships/package" Target="../embeddings/Microsoft_Word_Document127.docx"/><Relationship Id="rId316" Type="http://schemas.openxmlformats.org/officeDocument/2006/relationships/image" Target="../media/image156.emf"/><Relationship Id="rId523" Type="http://schemas.openxmlformats.org/officeDocument/2006/relationships/package" Target="../embeddings/Microsoft_Word_Document259.docx"/><Relationship Id="rId719" Type="http://schemas.openxmlformats.org/officeDocument/2006/relationships/image" Target="../media/image357.emf"/><Relationship Id="rId926" Type="http://schemas.openxmlformats.org/officeDocument/2006/relationships/package" Target="../embeddings/Microsoft_Word_Document461.docx"/><Relationship Id="rId968" Type="http://schemas.openxmlformats.org/officeDocument/2006/relationships/package" Target="../embeddings/Microsoft_Word_Document481.docx"/><Relationship Id="rId1111" Type="http://schemas.openxmlformats.org/officeDocument/2006/relationships/package" Target="../embeddings/Microsoft_Word_Document540.docx"/><Relationship Id="rId55" Type="http://schemas.openxmlformats.org/officeDocument/2006/relationships/image" Target="../media/image26.emf"/><Relationship Id="rId97" Type="http://schemas.openxmlformats.org/officeDocument/2006/relationships/image" Target="../media/image47.emf"/><Relationship Id="rId120" Type="http://schemas.openxmlformats.org/officeDocument/2006/relationships/package" Target="../embeddings/Microsoft_Word_Document58.docx"/><Relationship Id="rId358" Type="http://schemas.openxmlformats.org/officeDocument/2006/relationships/image" Target="../media/image177.emf"/><Relationship Id="rId565" Type="http://schemas.openxmlformats.org/officeDocument/2006/relationships/package" Target="../embeddings/Microsoft_Word_Document280.docx"/><Relationship Id="rId730" Type="http://schemas.openxmlformats.org/officeDocument/2006/relationships/package" Target="../embeddings/Microsoft_Word_Document363.docx"/><Relationship Id="rId772" Type="http://schemas.openxmlformats.org/officeDocument/2006/relationships/package" Target="../embeddings/Microsoft_Word_Document384.docx"/><Relationship Id="rId828" Type="http://schemas.openxmlformats.org/officeDocument/2006/relationships/package" Target="../embeddings/Microsoft_Word_Document412.docx"/><Relationship Id="rId1013" Type="http://schemas.openxmlformats.org/officeDocument/2006/relationships/package" Target="../embeddings/Microsoft_Word_Document500.docx"/><Relationship Id="rId162" Type="http://schemas.openxmlformats.org/officeDocument/2006/relationships/package" Target="../embeddings/Microsoft_Word_Document79.docx"/><Relationship Id="rId218" Type="http://schemas.openxmlformats.org/officeDocument/2006/relationships/package" Target="../embeddings/Microsoft_Word_Document106.docx"/><Relationship Id="rId425" Type="http://schemas.openxmlformats.org/officeDocument/2006/relationships/package" Target="../embeddings/Microsoft_Word_Document210.docx"/><Relationship Id="rId467" Type="http://schemas.openxmlformats.org/officeDocument/2006/relationships/package" Target="../embeddings/Microsoft_Word_Document231.docx"/><Relationship Id="rId632" Type="http://schemas.openxmlformats.org/officeDocument/2006/relationships/image" Target="../media/image314.emf"/><Relationship Id="rId1055" Type="http://schemas.openxmlformats.org/officeDocument/2006/relationships/image" Target="../media/image524.emf"/><Relationship Id="rId1097" Type="http://schemas.openxmlformats.org/officeDocument/2006/relationships/image" Target="../media/image545.emf"/><Relationship Id="rId271" Type="http://schemas.openxmlformats.org/officeDocument/2006/relationships/image" Target="../media/image134.emf"/><Relationship Id="rId674" Type="http://schemas.openxmlformats.org/officeDocument/2006/relationships/package" Target="../embeddings/Microsoft_Word_Document335.docx"/><Relationship Id="rId881" Type="http://schemas.openxmlformats.org/officeDocument/2006/relationships/image" Target="../media/image438.emf"/><Relationship Id="rId937" Type="http://schemas.openxmlformats.org/officeDocument/2006/relationships/image" Target="../media/image466.emf"/><Relationship Id="rId979" Type="http://schemas.openxmlformats.org/officeDocument/2006/relationships/image" Target="../media/image487.emf"/><Relationship Id="rId1122" Type="http://schemas.openxmlformats.org/officeDocument/2006/relationships/image" Target="../media/image557.emf"/><Relationship Id="rId24" Type="http://schemas.openxmlformats.org/officeDocument/2006/relationships/package" Target="../embeddings/Microsoft_Word_Document10.docx"/><Relationship Id="rId66" Type="http://schemas.openxmlformats.org/officeDocument/2006/relationships/package" Target="../embeddings/Microsoft_Word_Document31.docx"/><Relationship Id="rId131" Type="http://schemas.openxmlformats.org/officeDocument/2006/relationships/image" Target="../media/image64.emf"/><Relationship Id="rId327" Type="http://schemas.openxmlformats.org/officeDocument/2006/relationships/package" Target="../embeddings/Microsoft_Word_Document161.docx"/><Relationship Id="rId369" Type="http://schemas.openxmlformats.org/officeDocument/2006/relationships/package" Target="../embeddings/Microsoft_Word_Document182.docx"/><Relationship Id="rId534" Type="http://schemas.openxmlformats.org/officeDocument/2006/relationships/image" Target="../media/image265.emf"/><Relationship Id="rId576" Type="http://schemas.openxmlformats.org/officeDocument/2006/relationships/image" Target="../media/image286.emf"/><Relationship Id="rId741" Type="http://schemas.openxmlformats.org/officeDocument/2006/relationships/image" Target="../media/image368.emf"/><Relationship Id="rId783" Type="http://schemas.openxmlformats.org/officeDocument/2006/relationships/image" Target="../media/image389.emf"/><Relationship Id="rId839" Type="http://schemas.openxmlformats.org/officeDocument/2006/relationships/image" Target="../media/image417.emf"/><Relationship Id="rId990" Type="http://schemas.openxmlformats.org/officeDocument/2006/relationships/package" Target="../embeddings/Microsoft_Word_Document488.docx"/><Relationship Id="rId173" Type="http://schemas.openxmlformats.org/officeDocument/2006/relationships/image" Target="../media/image85.emf"/><Relationship Id="rId229" Type="http://schemas.openxmlformats.org/officeDocument/2006/relationships/image" Target="../media/image113.emf"/><Relationship Id="rId380" Type="http://schemas.openxmlformats.org/officeDocument/2006/relationships/image" Target="../media/image188.emf"/><Relationship Id="rId436" Type="http://schemas.openxmlformats.org/officeDocument/2006/relationships/image" Target="../media/image216.emf"/><Relationship Id="rId601" Type="http://schemas.openxmlformats.org/officeDocument/2006/relationships/package" Target="../embeddings/Microsoft_Word_Document298.docx"/><Relationship Id="rId643" Type="http://schemas.openxmlformats.org/officeDocument/2006/relationships/package" Target="../embeddings/Microsoft_Word_Document319.docx"/><Relationship Id="rId1024" Type="http://schemas.openxmlformats.org/officeDocument/2006/relationships/image" Target="../media/image509.emf"/><Relationship Id="rId1066" Type="http://schemas.openxmlformats.org/officeDocument/2006/relationships/package" Target="../embeddings/Microsoft_Word_Document517.docx"/><Relationship Id="rId240" Type="http://schemas.openxmlformats.org/officeDocument/2006/relationships/package" Target="../embeddings/Microsoft_Word_Document117.docx"/><Relationship Id="rId478" Type="http://schemas.openxmlformats.org/officeDocument/2006/relationships/image" Target="../media/image237.emf"/><Relationship Id="rId685" Type="http://schemas.openxmlformats.org/officeDocument/2006/relationships/image" Target="../media/image340.emf"/><Relationship Id="rId850" Type="http://schemas.openxmlformats.org/officeDocument/2006/relationships/package" Target="../embeddings/Microsoft_Word_Document423.docx"/><Relationship Id="rId892" Type="http://schemas.openxmlformats.org/officeDocument/2006/relationships/package" Target="../embeddings/Microsoft_Word_Document444.docx"/><Relationship Id="rId906" Type="http://schemas.openxmlformats.org/officeDocument/2006/relationships/package" Target="../embeddings/Microsoft_Word_Document451.docx"/><Relationship Id="rId948" Type="http://schemas.openxmlformats.org/officeDocument/2006/relationships/package" Target="../embeddings/Microsoft_Word_Document472.docx"/><Relationship Id="rId35" Type="http://schemas.openxmlformats.org/officeDocument/2006/relationships/image" Target="../media/image16.emf"/><Relationship Id="rId77" Type="http://schemas.openxmlformats.org/officeDocument/2006/relationships/image" Target="../media/image37.emf"/><Relationship Id="rId100" Type="http://schemas.openxmlformats.org/officeDocument/2006/relationships/package" Target="../embeddings/Microsoft_Word_Document48.docx"/><Relationship Id="rId282" Type="http://schemas.openxmlformats.org/officeDocument/2006/relationships/package" Target="../embeddings/Microsoft_Word_Document138.docx"/><Relationship Id="rId338" Type="http://schemas.openxmlformats.org/officeDocument/2006/relationships/image" Target="../media/image167.emf"/><Relationship Id="rId503" Type="http://schemas.openxmlformats.org/officeDocument/2006/relationships/package" Target="../embeddings/Microsoft_Word_Document249.docx"/><Relationship Id="rId545" Type="http://schemas.openxmlformats.org/officeDocument/2006/relationships/package" Target="../embeddings/Microsoft_Word_Document270.docx"/><Relationship Id="rId587" Type="http://schemas.openxmlformats.org/officeDocument/2006/relationships/package" Target="../embeddings/Microsoft_Word_Document291.docx"/><Relationship Id="rId710" Type="http://schemas.openxmlformats.org/officeDocument/2006/relationships/package" Target="../embeddings/Microsoft_Word_Document353.docx"/><Relationship Id="rId752" Type="http://schemas.openxmlformats.org/officeDocument/2006/relationships/package" Target="../embeddings/Microsoft_Word_Document374.docx"/><Relationship Id="rId808" Type="http://schemas.openxmlformats.org/officeDocument/2006/relationships/package" Target="../embeddings/Microsoft_Word_Document402.docx"/><Relationship Id="rId8" Type="http://schemas.openxmlformats.org/officeDocument/2006/relationships/package" Target="../embeddings/Microsoft_Word_Document2.docx"/><Relationship Id="rId142" Type="http://schemas.openxmlformats.org/officeDocument/2006/relationships/package" Target="../embeddings/Microsoft_Word_Document69.docx"/><Relationship Id="rId184" Type="http://schemas.openxmlformats.org/officeDocument/2006/relationships/package" Target="../embeddings/Microsoft_Excel_Worksheet89.xlsx"/><Relationship Id="rId391" Type="http://schemas.openxmlformats.org/officeDocument/2006/relationships/package" Target="../embeddings/Microsoft_Word_Document193.docx"/><Relationship Id="rId405" Type="http://schemas.openxmlformats.org/officeDocument/2006/relationships/package" Target="../embeddings/Microsoft_Word_Document200.docx"/><Relationship Id="rId447" Type="http://schemas.openxmlformats.org/officeDocument/2006/relationships/package" Target="../embeddings/Microsoft_Word_Document221.docx"/><Relationship Id="rId612" Type="http://schemas.openxmlformats.org/officeDocument/2006/relationships/image" Target="../media/image304.emf"/><Relationship Id="rId794" Type="http://schemas.openxmlformats.org/officeDocument/2006/relationships/package" Target="../embeddings/Microsoft_Word_Document395.docx"/><Relationship Id="rId1035" Type="http://schemas.openxmlformats.org/officeDocument/2006/relationships/oleObject" Target="../embeddings/Microsoft_Word_97_-_2003_Document6.doc"/><Relationship Id="rId1077" Type="http://schemas.openxmlformats.org/officeDocument/2006/relationships/image" Target="../media/image535.emf"/><Relationship Id="rId251" Type="http://schemas.openxmlformats.org/officeDocument/2006/relationships/image" Target="../media/image124.emf"/><Relationship Id="rId489" Type="http://schemas.openxmlformats.org/officeDocument/2006/relationships/package" Target="../embeddings/Microsoft_Word_Document242.docx"/><Relationship Id="rId654" Type="http://schemas.openxmlformats.org/officeDocument/2006/relationships/image" Target="../media/image325.emf"/><Relationship Id="rId696" Type="http://schemas.openxmlformats.org/officeDocument/2006/relationships/package" Target="../embeddings/Microsoft_Word_Document346.docx"/><Relationship Id="rId861" Type="http://schemas.openxmlformats.org/officeDocument/2006/relationships/image" Target="../media/image428.emf"/><Relationship Id="rId917" Type="http://schemas.openxmlformats.org/officeDocument/2006/relationships/image" Target="../media/image456.emf"/><Relationship Id="rId959" Type="http://schemas.openxmlformats.org/officeDocument/2006/relationships/image" Target="../media/image477.emf"/><Relationship Id="rId1102" Type="http://schemas.openxmlformats.org/officeDocument/2006/relationships/package" Target="../embeddings/Microsoft_Word_Document535.docx"/><Relationship Id="rId46" Type="http://schemas.openxmlformats.org/officeDocument/2006/relationships/package" Target="../embeddings/Microsoft_Word_Document21.docx"/><Relationship Id="rId293" Type="http://schemas.openxmlformats.org/officeDocument/2006/relationships/package" Target="../embeddings/Microsoft_Word_Document144.docx"/><Relationship Id="rId307" Type="http://schemas.openxmlformats.org/officeDocument/2006/relationships/package" Target="../embeddings/Microsoft_Word_Document151.docx"/><Relationship Id="rId349" Type="http://schemas.openxmlformats.org/officeDocument/2006/relationships/package" Target="../embeddings/Microsoft_Word_Document172.docx"/><Relationship Id="rId514" Type="http://schemas.openxmlformats.org/officeDocument/2006/relationships/image" Target="../media/image255.emf"/><Relationship Id="rId556" Type="http://schemas.openxmlformats.org/officeDocument/2006/relationships/image" Target="../media/image276.emf"/><Relationship Id="rId721" Type="http://schemas.openxmlformats.org/officeDocument/2006/relationships/image" Target="../media/image358.emf"/><Relationship Id="rId763" Type="http://schemas.openxmlformats.org/officeDocument/2006/relationships/image" Target="../media/image379.emf"/><Relationship Id="rId88" Type="http://schemas.openxmlformats.org/officeDocument/2006/relationships/package" Target="../embeddings/Microsoft_Word_Document42.docx"/><Relationship Id="rId111" Type="http://schemas.openxmlformats.org/officeDocument/2006/relationships/image" Target="../media/image54.emf"/><Relationship Id="rId153" Type="http://schemas.openxmlformats.org/officeDocument/2006/relationships/image" Target="../media/image75.emf"/><Relationship Id="rId195" Type="http://schemas.openxmlformats.org/officeDocument/2006/relationships/image" Target="../media/image96.emf"/><Relationship Id="rId209" Type="http://schemas.openxmlformats.org/officeDocument/2006/relationships/image" Target="../media/image103.emf"/><Relationship Id="rId360" Type="http://schemas.openxmlformats.org/officeDocument/2006/relationships/image" Target="../media/image178.emf"/><Relationship Id="rId416" Type="http://schemas.openxmlformats.org/officeDocument/2006/relationships/image" Target="../media/image206.emf"/><Relationship Id="rId598" Type="http://schemas.openxmlformats.org/officeDocument/2006/relationships/image" Target="../media/image297.emf"/><Relationship Id="rId819" Type="http://schemas.openxmlformats.org/officeDocument/2006/relationships/image" Target="../media/image407.emf"/><Relationship Id="rId970" Type="http://schemas.openxmlformats.org/officeDocument/2006/relationships/package" Target="../embeddings/Microsoft_Excel_Worksheet482.xlsx"/><Relationship Id="rId1004" Type="http://schemas.openxmlformats.org/officeDocument/2006/relationships/package" Target="../embeddings/Microsoft_Word_Document495.docx"/><Relationship Id="rId1046" Type="http://schemas.openxmlformats.org/officeDocument/2006/relationships/package" Target="../embeddings/Microsoft_Word_Document513.docx"/><Relationship Id="rId220" Type="http://schemas.openxmlformats.org/officeDocument/2006/relationships/package" Target="../embeddings/Microsoft_Word_Document107.docx"/><Relationship Id="rId458" Type="http://schemas.openxmlformats.org/officeDocument/2006/relationships/image" Target="../media/image227.emf"/><Relationship Id="rId623" Type="http://schemas.openxmlformats.org/officeDocument/2006/relationships/package" Target="../embeddings/Microsoft_Word_Document309.docx"/><Relationship Id="rId665" Type="http://schemas.openxmlformats.org/officeDocument/2006/relationships/image" Target="../media/image330.emf"/><Relationship Id="rId830" Type="http://schemas.openxmlformats.org/officeDocument/2006/relationships/package" Target="../embeddings/Microsoft_Word_Document413.docx"/><Relationship Id="rId872" Type="http://schemas.openxmlformats.org/officeDocument/2006/relationships/package" Target="../embeddings/Microsoft_Word_Document434.docx"/><Relationship Id="rId928" Type="http://schemas.openxmlformats.org/officeDocument/2006/relationships/package" Target="../embeddings/Microsoft_Word_Document462.docx"/><Relationship Id="rId1088" Type="http://schemas.openxmlformats.org/officeDocument/2006/relationships/package" Target="../embeddings/Microsoft_Word_Document528.docx"/><Relationship Id="rId15" Type="http://schemas.openxmlformats.org/officeDocument/2006/relationships/image" Target="../media/image6.emf"/><Relationship Id="rId57" Type="http://schemas.openxmlformats.org/officeDocument/2006/relationships/image" Target="../media/image27.emf"/><Relationship Id="rId262" Type="http://schemas.openxmlformats.org/officeDocument/2006/relationships/package" Target="../embeddings/Microsoft_Word_Document128.docx"/><Relationship Id="rId318" Type="http://schemas.openxmlformats.org/officeDocument/2006/relationships/image" Target="../media/image157.emf"/><Relationship Id="rId525" Type="http://schemas.openxmlformats.org/officeDocument/2006/relationships/package" Target="../embeddings/Microsoft_Word_Document260.docx"/><Relationship Id="rId567" Type="http://schemas.openxmlformats.org/officeDocument/2006/relationships/package" Target="../embeddings/Microsoft_Word_Document281.docx"/><Relationship Id="rId732" Type="http://schemas.openxmlformats.org/officeDocument/2006/relationships/package" Target="../embeddings/Microsoft_Word_Document364.docx"/><Relationship Id="rId1113" Type="http://schemas.openxmlformats.org/officeDocument/2006/relationships/package" Target="../embeddings/Microsoft_Word_Document541.docx"/><Relationship Id="rId99" Type="http://schemas.openxmlformats.org/officeDocument/2006/relationships/image" Target="../media/image48.emf"/><Relationship Id="rId122" Type="http://schemas.openxmlformats.org/officeDocument/2006/relationships/package" Target="../embeddings/Microsoft_Word_Document59.docx"/><Relationship Id="rId164" Type="http://schemas.openxmlformats.org/officeDocument/2006/relationships/package" Target="../embeddings/Microsoft_Word_Document80.docx"/><Relationship Id="rId371" Type="http://schemas.openxmlformats.org/officeDocument/2006/relationships/package" Target="../embeddings/Microsoft_Word_Document183.docx"/><Relationship Id="rId774" Type="http://schemas.openxmlformats.org/officeDocument/2006/relationships/package" Target="../embeddings/Microsoft_Word_Document385.docx"/><Relationship Id="rId981" Type="http://schemas.openxmlformats.org/officeDocument/2006/relationships/image" Target="../media/image488.emf"/><Relationship Id="rId1015" Type="http://schemas.openxmlformats.org/officeDocument/2006/relationships/package" Target="../embeddings/Microsoft_Word_Document501.docx"/><Relationship Id="rId1057" Type="http://schemas.openxmlformats.org/officeDocument/2006/relationships/image" Target="../media/image525.emf"/><Relationship Id="rId427" Type="http://schemas.openxmlformats.org/officeDocument/2006/relationships/package" Target="../embeddings/Microsoft_Word_Document211.docx"/><Relationship Id="rId469" Type="http://schemas.openxmlformats.org/officeDocument/2006/relationships/package" Target="../embeddings/Microsoft_Word_Document232.docx"/><Relationship Id="rId634" Type="http://schemas.openxmlformats.org/officeDocument/2006/relationships/image" Target="../media/image315.emf"/><Relationship Id="rId676" Type="http://schemas.openxmlformats.org/officeDocument/2006/relationships/package" Target="../embeddings/Microsoft_Word_Document336.docx"/><Relationship Id="rId841" Type="http://schemas.openxmlformats.org/officeDocument/2006/relationships/image" Target="../media/image418.emf"/><Relationship Id="rId883" Type="http://schemas.openxmlformats.org/officeDocument/2006/relationships/image" Target="../media/image439.emf"/><Relationship Id="rId1099" Type="http://schemas.openxmlformats.org/officeDocument/2006/relationships/image" Target="../media/image546.emf"/><Relationship Id="rId26" Type="http://schemas.openxmlformats.org/officeDocument/2006/relationships/package" Target="../embeddings/Microsoft_Word_Document11.docx"/><Relationship Id="rId231" Type="http://schemas.openxmlformats.org/officeDocument/2006/relationships/image" Target="../media/image114.emf"/><Relationship Id="rId273" Type="http://schemas.openxmlformats.org/officeDocument/2006/relationships/image" Target="../media/image135.emf"/><Relationship Id="rId329" Type="http://schemas.openxmlformats.org/officeDocument/2006/relationships/package" Target="../embeddings/Microsoft_Word_Document162.docx"/><Relationship Id="rId480" Type="http://schemas.openxmlformats.org/officeDocument/2006/relationships/image" Target="../media/image238.emf"/><Relationship Id="rId536" Type="http://schemas.openxmlformats.org/officeDocument/2006/relationships/image" Target="../media/image266.emf"/><Relationship Id="rId701" Type="http://schemas.openxmlformats.org/officeDocument/2006/relationships/image" Target="../media/image348.emf"/><Relationship Id="rId939" Type="http://schemas.openxmlformats.org/officeDocument/2006/relationships/image" Target="../media/image467.emf"/><Relationship Id="rId1124" Type="http://schemas.openxmlformats.org/officeDocument/2006/relationships/image" Target="../media/image558.emf"/><Relationship Id="rId68" Type="http://schemas.openxmlformats.org/officeDocument/2006/relationships/package" Target="../embeddings/Microsoft_Word_Document32.docx"/><Relationship Id="rId133" Type="http://schemas.openxmlformats.org/officeDocument/2006/relationships/image" Target="../media/image65.emf"/><Relationship Id="rId175" Type="http://schemas.openxmlformats.org/officeDocument/2006/relationships/image" Target="../media/image86.emf"/><Relationship Id="rId340" Type="http://schemas.openxmlformats.org/officeDocument/2006/relationships/image" Target="../media/image168.emf"/><Relationship Id="rId578" Type="http://schemas.openxmlformats.org/officeDocument/2006/relationships/image" Target="../media/image287.emf"/><Relationship Id="rId743" Type="http://schemas.openxmlformats.org/officeDocument/2006/relationships/image" Target="../media/image369.emf"/><Relationship Id="rId785" Type="http://schemas.openxmlformats.org/officeDocument/2006/relationships/image" Target="../media/image390.emf"/><Relationship Id="rId950" Type="http://schemas.openxmlformats.org/officeDocument/2006/relationships/package" Target="../embeddings/Microsoft_Word_Document473.docx"/><Relationship Id="rId992" Type="http://schemas.openxmlformats.org/officeDocument/2006/relationships/package" Target="../embeddings/Microsoft_Word_Document489.docx"/><Relationship Id="rId1026" Type="http://schemas.openxmlformats.org/officeDocument/2006/relationships/image" Target="../media/image510.emf"/><Relationship Id="rId200" Type="http://schemas.openxmlformats.org/officeDocument/2006/relationships/package" Target="../embeddings/Microsoft_Word_Document97.docx"/><Relationship Id="rId382" Type="http://schemas.openxmlformats.org/officeDocument/2006/relationships/image" Target="../media/image189.emf"/><Relationship Id="rId438" Type="http://schemas.openxmlformats.org/officeDocument/2006/relationships/image" Target="../media/image217.emf"/><Relationship Id="rId603" Type="http://schemas.openxmlformats.org/officeDocument/2006/relationships/package" Target="../embeddings/Microsoft_Word_Document299.docx"/><Relationship Id="rId645" Type="http://schemas.openxmlformats.org/officeDocument/2006/relationships/package" Target="../embeddings/Microsoft_Word_Document320.docx"/><Relationship Id="rId687" Type="http://schemas.openxmlformats.org/officeDocument/2006/relationships/image" Target="../media/image341.emf"/><Relationship Id="rId810" Type="http://schemas.openxmlformats.org/officeDocument/2006/relationships/package" Target="../embeddings/Microsoft_Word_Document403.docx"/><Relationship Id="rId852" Type="http://schemas.openxmlformats.org/officeDocument/2006/relationships/package" Target="../embeddings/Microsoft_Word_Document424.docx"/><Relationship Id="rId908" Type="http://schemas.openxmlformats.org/officeDocument/2006/relationships/package" Target="../embeddings/Microsoft_Word_Document452.docx"/><Relationship Id="rId1068" Type="http://schemas.openxmlformats.org/officeDocument/2006/relationships/package" Target="../embeddings/Microsoft_Word_Document518.docx"/><Relationship Id="rId242" Type="http://schemas.openxmlformats.org/officeDocument/2006/relationships/package" Target="../embeddings/Microsoft_Word_Document118.docx"/><Relationship Id="rId284" Type="http://schemas.openxmlformats.org/officeDocument/2006/relationships/image" Target="../media/image140.emf"/><Relationship Id="rId491" Type="http://schemas.openxmlformats.org/officeDocument/2006/relationships/package" Target="../embeddings/Microsoft_Word_Document243.docx"/><Relationship Id="rId505" Type="http://schemas.openxmlformats.org/officeDocument/2006/relationships/package" Target="../embeddings/Microsoft_Word_Document250.docx"/><Relationship Id="rId712" Type="http://schemas.openxmlformats.org/officeDocument/2006/relationships/package" Target="../embeddings/Microsoft_Word_Document354.docx"/><Relationship Id="rId894" Type="http://schemas.openxmlformats.org/officeDocument/2006/relationships/package" Target="../embeddings/Microsoft_Word_Document445.docx"/><Relationship Id="rId37" Type="http://schemas.openxmlformats.org/officeDocument/2006/relationships/image" Target="../media/image17.emf"/><Relationship Id="rId79" Type="http://schemas.openxmlformats.org/officeDocument/2006/relationships/image" Target="../media/image38.emf"/><Relationship Id="rId102" Type="http://schemas.openxmlformats.org/officeDocument/2006/relationships/package" Target="../embeddings/Microsoft_Word_Document49.docx"/><Relationship Id="rId144" Type="http://schemas.openxmlformats.org/officeDocument/2006/relationships/package" Target="../embeddings/Microsoft_Word_Document70.docx"/><Relationship Id="rId547" Type="http://schemas.openxmlformats.org/officeDocument/2006/relationships/package" Target="../embeddings/Microsoft_Word_Document271.docx"/><Relationship Id="rId589" Type="http://schemas.openxmlformats.org/officeDocument/2006/relationships/package" Target="../embeddings/Microsoft_Word_Document292.docx"/><Relationship Id="rId754" Type="http://schemas.openxmlformats.org/officeDocument/2006/relationships/package" Target="../embeddings/Microsoft_Word_Document375.docx"/><Relationship Id="rId796" Type="http://schemas.openxmlformats.org/officeDocument/2006/relationships/package" Target="../embeddings/Microsoft_Word_Document396.docx"/><Relationship Id="rId961" Type="http://schemas.openxmlformats.org/officeDocument/2006/relationships/image" Target="../media/image478.emf"/><Relationship Id="rId90" Type="http://schemas.openxmlformats.org/officeDocument/2006/relationships/package" Target="../embeddings/Microsoft_Word_Document43.docx"/><Relationship Id="rId186" Type="http://schemas.openxmlformats.org/officeDocument/2006/relationships/package" Target="../embeddings/Microsoft_Word_Document90.docx"/><Relationship Id="rId351" Type="http://schemas.openxmlformats.org/officeDocument/2006/relationships/package" Target="../embeddings/Microsoft_Word_Document173.docx"/><Relationship Id="rId393" Type="http://schemas.openxmlformats.org/officeDocument/2006/relationships/package" Target="../embeddings/Microsoft_Word_Document194.docx"/><Relationship Id="rId407" Type="http://schemas.openxmlformats.org/officeDocument/2006/relationships/package" Target="../embeddings/Microsoft_Word_Document201.docx"/><Relationship Id="rId449" Type="http://schemas.openxmlformats.org/officeDocument/2006/relationships/package" Target="../embeddings/Microsoft_Word_Document222.docx"/><Relationship Id="rId614" Type="http://schemas.openxmlformats.org/officeDocument/2006/relationships/image" Target="../media/image305.emf"/><Relationship Id="rId656" Type="http://schemas.openxmlformats.org/officeDocument/2006/relationships/image" Target="../media/image326.emf"/><Relationship Id="rId821" Type="http://schemas.openxmlformats.org/officeDocument/2006/relationships/image" Target="../media/image408.emf"/><Relationship Id="rId863" Type="http://schemas.openxmlformats.org/officeDocument/2006/relationships/image" Target="../media/image429.emf"/><Relationship Id="rId1037" Type="http://schemas.openxmlformats.org/officeDocument/2006/relationships/package" Target="../embeddings/Microsoft_Word_Document510.docx"/><Relationship Id="rId1079" Type="http://schemas.openxmlformats.org/officeDocument/2006/relationships/image" Target="../media/image536.emf"/><Relationship Id="rId211" Type="http://schemas.openxmlformats.org/officeDocument/2006/relationships/image" Target="../media/image104.emf"/><Relationship Id="rId253" Type="http://schemas.openxmlformats.org/officeDocument/2006/relationships/image" Target="../media/image125.emf"/><Relationship Id="rId295" Type="http://schemas.openxmlformats.org/officeDocument/2006/relationships/package" Target="../embeddings/Microsoft_Word_Document145.docx"/><Relationship Id="rId309" Type="http://schemas.openxmlformats.org/officeDocument/2006/relationships/package" Target="../embeddings/Microsoft_Word_Document152.docx"/><Relationship Id="rId460" Type="http://schemas.openxmlformats.org/officeDocument/2006/relationships/image" Target="../media/image228.emf"/><Relationship Id="rId516" Type="http://schemas.openxmlformats.org/officeDocument/2006/relationships/image" Target="../media/image256.emf"/><Relationship Id="rId698" Type="http://schemas.openxmlformats.org/officeDocument/2006/relationships/package" Target="../embeddings/Microsoft_Word_Document347.docx"/><Relationship Id="rId919" Type="http://schemas.openxmlformats.org/officeDocument/2006/relationships/image" Target="../media/image457.emf"/><Relationship Id="rId1090" Type="http://schemas.openxmlformats.org/officeDocument/2006/relationships/package" Target="../embeddings/Microsoft_Word_Document529.docx"/><Relationship Id="rId1104" Type="http://schemas.openxmlformats.org/officeDocument/2006/relationships/package" Target="../embeddings/Microsoft_Word_Document536.docx"/><Relationship Id="rId48" Type="http://schemas.openxmlformats.org/officeDocument/2006/relationships/package" Target="../embeddings/Microsoft_Word_Document22.docx"/><Relationship Id="rId113" Type="http://schemas.openxmlformats.org/officeDocument/2006/relationships/image" Target="../media/image55.emf"/><Relationship Id="rId320" Type="http://schemas.openxmlformats.org/officeDocument/2006/relationships/image" Target="../media/image158.emf"/><Relationship Id="rId558" Type="http://schemas.openxmlformats.org/officeDocument/2006/relationships/image" Target="../media/image277.emf"/><Relationship Id="rId723" Type="http://schemas.openxmlformats.org/officeDocument/2006/relationships/image" Target="../media/image359.emf"/><Relationship Id="rId765" Type="http://schemas.openxmlformats.org/officeDocument/2006/relationships/image" Target="../media/image380.emf"/><Relationship Id="rId930" Type="http://schemas.openxmlformats.org/officeDocument/2006/relationships/package" Target="../embeddings/Microsoft_Word_Document463.docx"/><Relationship Id="rId972" Type="http://schemas.openxmlformats.org/officeDocument/2006/relationships/oleObject" Target="../embeddings/Microsoft_Word_97_-_2003_Document1.doc"/><Relationship Id="rId1006" Type="http://schemas.openxmlformats.org/officeDocument/2006/relationships/package" Target="../embeddings/Microsoft_Word_Document496.docx"/><Relationship Id="rId155" Type="http://schemas.openxmlformats.org/officeDocument/2006/relationships/image" Target="../media/image76.emf"/><Relationship Id="rId197" Type="http://schemas.openxmlformats.org/officeDocument/2006/relationships/image" Target="../media/image97.emf"/><Relationship Id="rId362" Type="http://schemas.openxmlformats.org/officeDocument/2006/relationships/image" Target="../media/image179.emf"/><Relationship Id="rId418" Type="http://schemas.openxmlformats.org/officeDocument/2006/relationships/image" Target="../media/image207.emf"/><Relationship Id="rId625" Type="http://schemas.openxmlformats.org/officeDocument/2006/relationships/package" Target="../embeddings/Microsoft_Word_Document310.docx"/><Relationship Id="rId832" Type="http://schemas.openxmlformats.org/officeDocument/2006/relationships/package" Target="../embeddings/Microsoft_Word_Document414.docx"/><Relationship Id="rId1048" Type="http://schemas.openxmlformats.org/officeDocument/2006/relationships/package" Target="../embeddings/Microsoft_Word_Document514.docx"/><Relationship Id="rId222" Type="http://schemas.openxmlformats.org/officeDocument/2006/relationships/package" Target="../embeddings/Microsoft_Word_Document108.docx"/><Relationship Id="rId264" Type="http://schemas.openxmlformats.org/officeDocument/2006/relationships/package" Target="../embeddings/Microsoft_Word_Document129.docx"/><Relationship Id="rId471" Type="http://schemas.openxmlformats.org/officeDocument/2006/relationships/package" Target="../embeddings/Microsoft_Word_Document233.docx"/><Relationship Id="rId667" Type="http://schemas.openxmlformats.org/officeDocument/2006/relationships/image" Target="../media/image331.emf"/><Relationship Id="rId874" Type="http://schemas.openxmlformats.org/officeDocument/2006/relationships/package" Target="../embeddings/Microsoft_Word_Document435.docx"/><Relationship Id="rId1115" Type="http://schemas.openxmlformats.org/officeDocument/2006/relationships/package" Target="../embeddings/Microsoft_Word_Document542.docx"/><Relationship Id="rId17" Type="http://schemas.openxmlformats.org/officeDocument/2006/relationships/image" Target="../media/image7.emf"/><Relationship Id="rId59" Type="http://schemas.openxmlformats.org/officeDocument/2006/relationships/image" Target="../media/image28.emf"/><Relationship Id="rId124" Type="http://schemas.openxmlformats.org/officeDocument/2006/relationships/package" Target="../embeddings/Microsoft_Word_Document60.docx"/><Relationship Id="rId527" Type="http://schemas.openxmlformats.org/officeDocument/2006/relationships/package" Target="../embeddings/Microsoft_Word_Document261.docx"/><Relationship Id="rId569" Type="http://schemas.openxmlformats.org/officeDocument/2006/relationships/package" Target="../embeddings/Microsoft_Word_Document282.docx"/><Relationship Id="rId734" Type="http://schemas.openxmlformats.org/officeDocument/2006/relationships/package" Target="../embeddings/Microsoft_Word_Document365.docx"/><Relationship Id="rId776" Type="http://schemas.openxmlformats.org/officeDocument/2006/relationships/package" Target="../embeddings/Microsoft_Word_Document386.docx"/><Relationship Id="rId941" Type="http://schemas.openxmlformats.org/officeDocument/2006/relationships/image" Target="../media/image468.emf"/><Relationship Id="rId983" Type="http://schemas.openxmlformats.org/officeDocument/2006/relationships/image" Target="../media/image489.emf"/><Relationship Id="rId70" Type="http://schemas.openxmlformats.org/officeDocument/2006/relationships/package" Target="../embeddings/Microsoft_Word_Document33.docx"/><Relationship Id="rId166" Type="http://schemas.openxmlformats.org/officeDocument/2006/relationships/package" Target="../embeddings/Microsoft_Word_Document81.docx"/><Relationship Id="rId331" Type="http://schemas.openxmlformats.org/officeDocument/2006/relationships/package" Target="../embeddings/Microsoft_Word_Document163.docx"/><Relationship Id="rId373" Type="http://schemas.openxmlformats.org/officeDocument/2006/relationships/package" Target="../embeddings/Microsoft_Word_Document184.docx"/><Relationship Id="rId429" Type="http://schemas.openxmlformats.org/officeDocument/2006/relationships/package" Target="../embeddings/Microsoft_Word_Document212.docx"/><Relationship Id="rId580" Type="http://schemas.openxmlformats.org/officeDocument/2006/relationships/image" Target="../media/image288.emf"/><Relationship Id="rId636" Type="http://schemas.openxmlformats.org/officeDocument/2006/relationships/image" Target="../media/image316.emf"/><Relationship Id="rId801" Type="http://schemas.openxmlformats.org/officeDocument/2006/relationships/image" Target="../media/image398.emf"/><Relationship Id="rId1017" Type="http://schemas.openxmlformats.org/officeDocument/2006/relationships/package" Target="../embeddings/Microsoft_Word_Document502.docx"/><Relationship Id="rId1059" Type="http://schemas.openxmlformats.org/officeDocument/2006/relationships/image" Target="../media/image526.emf"/><Relationship Id="rId1" Type="http://schemas.openxmlformats.org/officeDocument/2006/relationships/printerSettings" Target="../printerSettings/printerSettings3.bin"/><Relationship Id="rId233" Type="http://schemas.openxmlformats.org/officeDocument/2006/relationships/image" Target="../media/image115.emf"/><Relationship Id="rId440" Type="http://schemas.openxmlformats.org/officeDocument/2006/relationships/image" Target="../media/image218.emf"/><Relationship Id="rId678" Type="http://schemas.openxmlformats.org/officeDocument/2006/relationships/package" Target="../embeddings/Microsoft_Word_Document337.docx"/><Relationship Id="rId843" Type="http://schemas.openxmlformats.org/officeDocument/2006/relationships/image" Target="../media/image419.emf"/><Relationship Id="rId885" Type="http://schemas.openxmlformats.org/officeDocument/2006/relationships/image" Target="../media/image440.emf"/><Relationship Id="rId1070" Type="http://schemas.openxmlformats.org/officeDocument/2006/relationships/package" Target="../embeddings/Microsoft_Word_Document519.docx"/><Relationship Id="rId1126" Type="http://schemas.openxmlformats.org/officeDocument/2006/relationships/image" Target="../media/image559.emf"/><Relationship Id="rId28" Type="http://schemas.openxmlformats.org/officeDocument/2006/relationships/package" Target="../embeddings/Microsoft_Word_Document12.docx"/><Relationship Id="rId275" Type="http://schemas.openxmlformats.org/officeDocument/2006/relationships/image" Target="../media/image136.emf"/><Relationship Id="rId300" Type="http://schemas.openxmlformats.org/officeDocument/2006/relationships/image" Target="../media/image148.emf"/><Relationship Id="rId482" Type="http://schemas.openxmlformats.org/officeDocument/2006/relationships/image" Target="../media/image239.emf"/><Relationship Id="rId538" Type="http://schemas.openxmlformats.org/officeDocument/2006/relationships/image" Target="../media/image267.emf"/><Relationship Id="rId703" Type="http://schemas.openxmlformats.org/officeDocument/2006/relationships/image" Target="../media/image349.emf"/><Relationship Id="rId745" Type="http://schemas.openxmlformats.org/officeDocument/2006/relationships/image" Target="../media/image370.emf"/><Relationship Id="rId910" Type="http://schemas.openxmlformats.org/officeDocument/2006/relationships/package" Target="../embeddings/Microsoft_Word_Document453.docx"/><Relationship Id="rId952" Type="http://schemas.openxmlformats.org/officeDocument/2006/relationships/package" Target="../embeddings/Microsoft_Word_Document474.docx"/><Relationship Id="rId81" Type="http://schemas.openxmlformats.org/officeDocument/2006/relationships/image" Target="../media/image39.emf"/><Relationship Id="rId135" Type="http://schemas.openxmlformats.org/officeDocument/2006/relationships/image" Target="../media/image66.emf"/><Relationship Id="rId177" Type="http://schemas.openxmlformats.org/officeDocument/2006/relationships/image" Target="../media/image87.emf"/><Relationship Id="rId342" Type="http://schemas.openxmlformats.org/officeDocument/2006/relationships/image" Target="../media/image169.emf"/><Relationship Id="rId384" Type="http://schemas.openxmlformats.org/officeDocument/2006/relationships/image" Target="../media/image190.emf"/><Relationship Id="rId591" Type="http://schemas.openxmlformats.org/officeDocument/2006/relationships/package" Target="../embeddings/Microsoft_Word_Document293.docx"/><Relationship Id="rId605" Type="http://schemas.openxmlformats.org/officeDocument/2006/relationships/package" Target="../embeddings/Microsoft_Word_Document300.docx"/><Relationship Id="rId787" Type="http://schemas.openxmlformats.org/officeDocument/2006/relationships/image" Target="../media/image391.emf"/><Relationship Id="rId812" Type="http://schemas.openxmlformats.org/officeDocument/2006/relationships/package" Target="../embeddings/Microsoft_Word_Document404.docx"/><Relationship Id="rId994" Type="http://schemas.openxmlformats.org/officeDocument/2006/relationships/package" Target="../embeddings/Microsoft_Word_Document490.docx"/><Relationship Id="rId1028" Type="http://schemas.openxmlformats.org/officeDocument/2006/relationships/image" Target="../media/image511.emf"/><Relationship Id="rId202" Type="http://schemas.openxmlformats.org/officeDocument/2006/relationships/package" Target="../embeddings/Microsoft_Word_Document98.docx"/><Relationship Id="rId244" Type="http://schemas.openxmlformats.org/officeDocument/2006/relationships/package" Target="../embeddings/Microsoft_Word_Document119.docx"/><Relationship Id="rId647" Type="http://schemas.openxmlformats.org/officeDocument/2006/relationships/package" Target="../embeddings/Microsoft_Word_Document321.docx"/><Relationship Id="rId689" Type="http://schemas.openxmlformats.org/officeDocument/2006/relationships/image" Target="../media/image342.emf"/><Relationship Id="rId854" Type="http://schemas.openxmlformats.org/officeDocument/2006/relationships/package" Target="../embeddings/Microsoft_Word_Document425.docx"/><Relationship Id="rId896" Type="http://schemas.openxmlformats.org/officeDocument/2006/relationships/package" Target="../embeddings/Microsoft_Word_Document446.docx"/><Relationship Id="rId1081" Type="http://schemas.openxmlformats.org/officeDocument/2006/relationships/image" Target="../media/image537.emf"/><Relationship Id="rId39" Type="http://schemas.openxmlformats.org/officeDocument/2006/relationships/image" Target="../media/image18.emf"/><Relationship Id="rId286" Type="http://schemas.openxmlformats.org/officeDocument/2006/relationships/image" Target="../media/image141.emf"/><Relationship Id="rId451" Type="http://schemas.openxmlformats.org/officeDocument/2006/relationships/package" Target="../embeddings/Microsoft_Word_Document223.docx"/><Relationship Id="rId493" Type="http://schemas.openxmlformats.org/officeDocument/2006/relationships/package" Target="../embeddings/Microsoft_Word_Document244.docx"/><Relationship Id="rId507" Type="http://schemas.openxmlformats.org/officeDocument/2006/relationships/package" Target="../embeddings/Microsoft_Word_Document251.docx"/><Relationship Id="rId549" Type="http://schemas.openxmlformats.org/officeDocument/2006/relationships/package" Target="../embeddings/Microsoft_Word_Document272.docx"/><Relationship Id="rId714" Type="http://schemas.openxmlformats.org/officeDocument/2006/relationships/package" Target="../embeddings/Microsoft_Word_Document355.docx"/><Relationship Id="rId756" Type="http://schemas.openxmlformats.org/officeDocument/2006/relationships/package" Target="../embeddings/Microsoft_Word_Document376.docx"/><Relationship Id="rId921" Type="http://schemas.openxmlformats.org/officeDocument/2006/relationships/image" Target="../media/image458.emf"/><Relationship Id="rId50" Type="http://schemas.openxmlformats.org/officeDocument/2006/relationships/package" Target="../embeddings/Microsoft_Word_Document23.docx"/><Relationship Id="rId104" Type="http://schemas.openxmlformats.org/officeDocument/2006/relationships/package" Target="../embeddings/Microsoft_Word_Document50.docx"/><Relationship Id="rId146" Type="http://schemas.openxmlformats.org/officeDocument/2006/relationships/package" Target="../embeddings/Microsoft_Word_Document71.docx"/><Relationship Id="rId188" Type="http://schemas.openxmlformats.org/officeDocument/2006/relationships/package" Target="../embeddings/Microsoft_Word_Document91.docx"/><Relationship Id="rId311" Type="http://schemas.openxmlformats.org/officeDocument/2006/relationships/package" Target="../embeddings/Microsoft_Word_Document153.docx"/><Relationship Id="rId353" Type="http://schemas.openxmlformats.org/officeDocument/2006/relationships/package" Target="../embeddings/Microsoft_Word_Document174.docx"/><Relationship Id="rId395" Type="http://schemas.openxmlformats.org/officeDocument/2006/relationships/package" Target="../embeddings/Microsoft_Word_Document195.docx"/><Relationship Id="rId409" Type="http://schemas.openxmlformats.org/officeDocument/2006/relationships/package" Target="../embeddings/Microsoft_Word_Document202.docx"/><Relationship Id="rId560" Type="http://schemas.openxmlformats.org/officeDocument/2006/relationships/image" Target="../media/image278.emf"/><Relationship Id="rId798" Type="http://schemas.openxmlformats.org/officeDocument/2006/relationships/package" Target="../embeddings/Microsoft_Word_Document397.docx"/><Relationship Id="rId963" Type="http://schemas.openxmlformats.org/officeDocument/2006/relationships/image" Target="../media/image479.emf"/><Relationship Id="rId1039" Type="http://schemas.openxmlformats.org/officeDocument/2006/relationships/oleObject" Target="../embeddings/Microsoft_Word_97_-_2003_Document7.doc"/><Relationship Id="rId92" Type="http://schemas.openxmlformats.org/officeDocument/2006/relationships/package" Target="../embeddings/Microsoft_Word_Document44.docx"/><Relationship Id="rId213" Type="http://schemas.openxmlformats.org/officeDocument/2006/relationships/image" Target="../media/image105.emf"/><Relationship Id="rId420" Type="http://schemas.openxmlformats.org/officeDocument/2006/relationships/image" Target="../media/image208.emf"/><Relationship Id="rId616" Type="http://schemas.openxmlformats.org/officeDocument/2006/relationships/image" Target="../media/image306.emf"/><Relationship Id="rId658" Type="http://schemas.openxmlformats.org/officeDocument/2006/relationships/image" Target="../media/image327.emf"/><Relationship Id="rId823" Type="http://schemas.openxmlformats.org/officeDocument/2006/relationships/image" Target="../media/image409.emf"/><Relationship Id="rId865" Type="http://schemas.openxmlformats.org/officeDocument/2006/relationships/image" Target="../media/image430.emf"/><Relationship Id="rId1050" Type="http://schemas.openxmlformats.org/officeDocument/2006/relationships/oleObject" Target="../embeddings/Microsoft_Word_97_-_2003_Document9.doc"/><Relationship Id="rId255" Type="http://schemas.openxmlformats.org/officeDocument/2006/relationships/image" Target="../media/image126.emf"/><Relationship Id="rId297" Type="http://schemas.openxmlformats.org/officeDocument/2006/relationships/package" Target="../embeddings/Microsoft_Word_Document146.docx"/><Relationship Id="rId462" Type="http://schemas.openxmlformats.org/officeDocument/2006/relationships/image" Target="../media/image229.emf"/><Relationship Id="rId518" Type="http://schemas.openxmlformats.org/officeDocument/2006/relationships/image" Target="../media/image257.emf"/><Relationship Id="rId725" Type="http://schemas.openxmlformats.org/officeDocument/2006/relationships/image" Target="../media/image360.emf"/><Relationship Id="rId932" Type="http://schemas.openxmlformats.org/officeDocument/2006/relationships/package" Target="../embeddings/Microsoft_Word_Document464.docx"/><Relationship Id="rId1092" Type="http://schemas.openxmlformats.org/officeDocument/2006/relationships/package" Target="../embeddings/Microsoft_Word_Document530.docx"/><Relationship Id="rId1106" Type="http://schemas.openxmlformats.org/officeDocument/2006/relationships/package" Target="../embeddings/Microsoft_Word_Document537.docx"/><Relationship Id="rId115" Type="http://schemas.openxmlformats.org/officeDocument/2006/relationships/image" Target="../media/image56.emf"/><Relationship Id="rId157" Type="http://schemas.openxmlformats.org/officeDocument/2006/relationships/image" Target="../media/image77.emf"/><Relationship Id="rId322" Type="http://schemas.openxmlformats.org/officeDocument/2006/relationships/image" Target="../media/image159.emf"/><Relationship Id="rId364" Type="http://schemas.openxmlformats.org/officeDocument/2006/relationships/image" Target="../media/image180.emf"/><Relationship Id="rId767" Type="http://schemas.openxmlformats.org/officeDocument/2006/relationships/image" Target="../media/image381.emf"/><Relationship Id="rId974" Type="http://schemas.openxmlformats.org/officeDocument/2006/relationships/package" Target="../embeddings/Microsoft_Word_Document483.docx"/><Relationship Id="rId1008" Type="http://schemas.openxmlformats.org/officeDocument/2006/relationships/package" Target="../embeddings/Microsoft_Word_Document497.docx"/><Relationship Id="rId61" Type="http://schemas.openxmlformats.org/officeDocument/2006/relationships/image" Target="../media/image29.emf"/><Relationship Id="rId199" Type="http://schemas.openxmlformats.org/officeDocument/2006/relationships/image" Target="../media/image98.emf"/><Relationship Id="rId571" Type="http://schemas.openxmlformats.org/officeDocument/2006/relationships/package" Target="../embeddings/Microsoft_Word_Document283.docx"/><Relationship Id="rId627" Type="http://schemas.openxmlformats.org/officeDocument/2006/relationships/package" Target="../embeddings/Microsoft_Word_Document311.docx"/><Relationship Id="rId669" Type="http://schemas.openxmlformats.org/officeDocument/2006/relationships/image" Target="../media/image332.emf"/><Relationship Id="rId834" Type="http://schemas.openxmlformats.org/officeDocument/2006/relationships/package" Target="../embeddings/Microsoft_Word_Document415.docx"/><Relationship Id="rId876" Type="http://schemas.openxmlformats.org/officeDocument/2006/relationships/package" Target="../embeddings/Microsoft_Word_Document436.docx"/><Relationship Id="rId19" Type="http://schemas.openxmlformats.org/officeDocument/2006/relationships/image" Target="../media/image8.emf"/><Relationship Id="rId224" Type="http://schemas.openxmlformats.org/officeDocument/2006/relationships/package" Target="../embeddings/Microsoft_Word_Document109.docx"/><Relationship Id="rId266" Type="http://schemas.openxmlformats.org/officeDocument/2006/relationships/package" Target="../embeddings/Microsoft_Word_Document130.docx"/><Relationship Id="rId431" Type="http://schemas.openxmlformats.org/officeDocument/2006/relationships/package" Target="../embeddings/Microsoft_Word_Document213.docx"/><Relationship Id="rId473" Type="http://schemas.openxmlformats.org/officeDocument/2006/relationships/package" Target="../embeddings/Microsoft_Word_Document234.docx"/><Relationship Id="rId529" Type="http://schemas.openxmlformats.org/officeDocument/2006/relationships/package" Target="../embeddings/Microsoft_Word_Document262.docx"/><Relationship Id="rId680" Type="http://schemas.openxmlformats.org/officeDocument/2006/relationships/package" Target="../embeddings/Microsoft_Word_Document338.docx"/><Relationship Id="rId736" Type="http://schemas.openxmlformats.org/officeDocument/2006/relationships/package" Target="../embeddings/Microsoft_Word_Document366.docx"/><Relationship Id="rId901" Type="http://schemas.openxmlformats.org/officeDocument/2006/relationships/image" Target="../media/image448.emf"/><Relationship Id="rId1061" Type="http://schemas.openxmlformats.org/officeDocument/2006/relationships/image" Target="../media/image527.emf"/><Relationship Id="rId1117" Type="http://schemas.openxmlformats.org/officeDocument/2006/relationships/package" Target="../embeddings/Microsoft_Word_Document543.docx"/><Relationship Id="rId30" Type="http://schemas.openxmlformats.org/officeDocument/2006/relationships/package" Target="../embeddings/Microsoft_Word_Document13.docx"/><Relationship Id="rId126" Type="http://schemas.openxmlformats.org/officeDocument/2006/relationships/package" Target="../embeddings/Microsoft_Word_Document61.docx"/><Relationship Id="rId168" Type="http://schemas.openxmlformats.org/officeDocument/2006/relationships/package" Target="../embeddings/Microsoft_Word_Document82.docx"/><Relationship Id="rId333" Type="http://schemas.openxmlformats.org/officeDocument/2006/relationships/package" Target="../embeddings/Microsoft_Word_Document164.docx"/><Relationship Id="rId540" Type="http://schemas.openxmlformats.org/officeDocument/2006/relationships/image" Target="../media/image268.emf"/><Relationship Id="rId778" Type="http://schemas.openxmlformats.org/officeDocument/2006/relationships/package" Target="../embeddings/Microsoft_Word_Document387.docx"/><Relationship Id="rId943" Type="http://schemas.openxmlformats.org/officeDocument/2006/relationships/image" Target="../media/image469.emf"/><Relationship Id="rId985" Type="http://schemas.openxmlformats.org/officeDocument/2006/relationships/image" Target="../media/image490.emf"/><Relationship Id="rId1019" Type="http://schemas.openxmlformats.org/officeDocument/2006/relationships/package" Target="../embeddings/Microsoft_Word_Document503.docx"/><Relationship Id="rId72" Type="http://schemas.openxmlformats.org/officeDocument/2006/relationships/package" Target="../embeddings/Microsoft_Word_Document34.docx"/><Relationship Id="rId375" Type="http://schemas.openxmlformats.org/officeDocument/2006/relationships/package" Target="../embeddings/Microsoft_Word_Document185.docx"/><Relationship Id="rId582" Type="http://schemas.openxmlformats.org/officeDocument/2006/relationships/image" Target="../media/image289.emf"/><Relationship Id="rId638" Type="http://schemas.openxmlformats.org/officeDocument/2006/relationships/image" Target="../media/image317.emf"/><Relationship Id="rId803" Type="http://schemas.openxmlformats.org/officeDocument/2006/relationships/image" Target="../media/image399.emf"/><Relationship Id="rId845" Type="http://schemas.openxmlformats.org/officeDocument/2006/relationships/image" Target="../media/image420.emf"/><Relationship Id="rId1030" Type="http://schemas.openxmlformats.org/officeDocument/2006/relationships/image" Target="../media/image512.emf"/><Relationship Id="rId3" Type="http://schemas.openxmlformats.org/officeDocument/2006/relationships/vmlDrawing" Target="../drawings/vmlDrawing1.vml"/><Relationship Id="rId235" Type="http://schemas.openxmlformats.org/officeDocument/2006/relationships/image" Target="../media/image116.emf"/><Relationship Id="rId277" Type="http://schemas.openxmlformats.org/officeDocument/2006/relationships/image" Target="../media/image137.emf"/><Relationship Id="rId400" Type="http://schemas.openxmlformats.org/officeDocument/2006/relationships/image" Target="../media/image198.emf"/><Relationship Id="rId442" Type="http://schemas.openxmlformats.org/officeDocument/2006/relationships/image" Target="../media/image219.emf"/><Relationship Id="rId484" Type="http://schemas.openxmlformats.org/officeDocument/2006/relationships/image" Target="../media/image240.emf"/><Relationship Id="rId705" Type="http://schemas.openxmlformats.org/officeDocument/2006/relationships/image" Target="../media/image350.emf"/><Relationship Id="rId887" Type="http://schemas.openxmlformats.org/officeDocument/2006/relationships/image" Target="../media/image441.emf"/><Relationship Id="rId1072" Type="http://schemas.openxmlformats.org/officeDocument/2006/relationships/package" Target="../embeddings/Microsoft_Word_Document520.docx"/><Relationship Id="rId137" Type="http://schemas.openxmlformats.org/officeDocument/2006/relationships/image" Target="../media/image67.emf"/><Relationship Id="rId302" Type="http://schemas.openxmlformats.org/officeDocument/2006/relationships/image" Target="../media/image149.emf"/><Relationship Id="rId344" Type="http://schemas.openxmlformats.org/officeDocument/2006/relationships/image" Target="../media/image170.emf"/><Relationship Id="rId691" Type="http://schemas.openxmlformats.org/officeDocument/2006/relationships/image" Target="../media/image343.emf"/><Relationship Id="rId747" Type="http://schemas.openxmlformats.org/officeDocument/2006/relationships/image" Target="../media/image371.emf"/><Relationship Id="rId789" Type="http://schemas.openxmlformats.org/officeDocument/2006/relationships/image" Target="../media/image392.emf"/><Relationship Id="rId912" Type="http://schemas.openxmlformats.org/officeDocument/2006/relationships/package" Target="../embeddings/Microsoft_Word_Document454.docx"/><Relationship Id="rId954" Type="http://schemas.openxmlformats.org/officeDocument/2006/relationships/package" Target="../embeddings/Microsoft_Word_Document475.docx"/><Relationship Id="rId996" Type="http://schemas.openxmlformats.org/officeDocument/2006/relationships/package" Target="../embeddings/Microsoft_Word_Document491.docx"/><Relationship Id="rId41" Type="http://schemas.openxmlformats.org/officeDocument/2006/relationships/image" Target="../media/image19.emf"/><Relationship Id="rId83" Type="http://schemas.openxmlformats.org/officeDocument/2006/relationships/image" Target="../media/image40.emf"/><Relationship Id="rId179" Type="http://schemas.openxmlformats.org/officeDocument/2006/relationships/image" Target="../media/image88.emf"/><Relationship Id="rId386" Type="http://schemas.openxmlformats.org/officeDocument/2006/relationships/image" Target="../media/image191.emf"/><Relationship Id="rId551" Type="http://schemas.openxmlformats.org/officeDocument/2006/relationships/package" Target="../embeddings/Microsoft_Word_Document273.docx"/><Relationship Id="rId593" Type="http://schemas.openxmlformats.org/officeDocument/2006/relationships/package" Target="../embeddings/Microsoft_Word_Document294.docx"/><Relationship Id="rId607" Type="http://schemas.openxmlformats.org/officeDocument/2006/relationships/package" Target="../embeddings/Microsoft_Word_Document301.docx"/><Relationship Id="rId649" Type="http://schemas.openxmlformats.org/officeDocument/2006/relationships/package" Target="../embeddings/Microsoft_Word_Document322.docx"/><Relationship Id="rId814" Type="http://schemas.openxmlformats.org/officeDocument/2006/relationships/package" Target="../embeddings/Microsoft_Word_Document405.docx"/><Relationship Id="rId856" Type="http://schemas.openxmlformats.org/officeDocument/2006/relationships/package" Target="../embeddings/Microsoft_Word_Document426.docx"/><Relationship Id="rId190" Type="http://schemas.openxmlformats.org/officeDocument/2006/relationships/package" Target="../embeddings/Microsoft_Word_Document92.docx"/><Relationship Id="rId204" Type="http://schemas.openxmlformats.org/officeDocument/2006/relationships/package" Target="../embeddings/Microsoft_Word_Document99.docx"/><Relationship Id="rId246" Type="http://schemas.openxmlformats.org/officeDocument/2006/relationships/package" Target="../embeddings/Microsoft_Word_Document120.docx"/><Relationship Id="rId288" Type="http://schemas.openxmlformats.org/officeDocument/2006/relationships/image" Target="../media/image142.emf"/><Relationship Id="rId411" Type="http://schemas.openxmlformats.org/officeDocument/2006/relationships/package" Target="../embeddings/Microsoft_Word_Document203.docx"/><Relationship Id="rId453" Type="http://schemas.openxmlformats.org/officeDocument/2006/relationships/package" Target="../embeddings/Microsoft_Word_Document224.docx"/><Relationship Id="rId509" Type="http://schemas.openxmlformats.org/officeDocument/2006/relationships/package" Target="../embeddings/Microsoft_Word_Document252.docx"/><Relationship Id="rId660" Type="http://schemas.openxmlformats.org/officeDocument/2006/relationships/image" Target="../media/image328.emf"/><Relationship Id="rId898" Type="http://schemas.openxmlformats.org/officeDocument/2006/relationships/package" Target="../embeddings/Microsoft_Word_Document447.docx"/><Relationship Id="rId1041" Type="http://schemas.openxmlformats.org/officeDocument/2006/relationships/oleObject" Target="../embeddings/Microsoft_Word_97_-_2003_Document8.doc"/><Relationship Id="rId1083" Type="http://schemas.openxmlformats.org/officeDocument/2006/relationships/image" Target="../media/image538.emf"/><Relationship Id="rId106" Type="http://schemas.openxmlformats.org/officeDocument/2006/relationships/package" Target="../embeddings/Microsoft_Word_Document51.docx"/><Relationship Id="rId313" Type="http://schemas.openxmlformats.org/officeDocument/2006/relationships/package" Target="../embeddings/Microsoft_Word_Document154.docx"/><Relationship Id="rId495" Type="http://schemas.openxmlformats.org/officeDocument/2006/relationships/package" Target="../embeddings/Microsoft_Word_Document245.docx"/><Relationship Id="rId716" Type="http://schemas.openxmlformats.org/officeDocument/2006/relationships/package" Target="../embeddings/Microsoft_Word_Document356.docx"/><Relationship Id="rId758" Type="http://schemas.openxmlformats.org/officeDocument/2006/relationships/package" Target="../embeddings/Microsoft_Word_Document377.docx"/><Relationship Id="rId923" Type="http://schemas.openxmlformats.org/officeDocument/2006/relationships/image" Target="../media/image459.emf"/><Relationship Id="rId965" Type="http://schemas.openxmlformats.org/officeDocument/2006/relationships/image" Target="../media/image480.emf"/><Relationship Id="rId10" Type="http://schemas.openxmlformats.org/officeDocument/2006/relationships/package" Target="../embeddings/Microsoft_Word_Document3.docx"/><Relationship Id="rId52" Type="http://schemas.openxmlformats.org/officeDocument/2006/relationships/package" Target="../embeddings/Microsoft_Word_Document24.docx"/><Relationship Id="rId94" Type="http://schemas.openxmlformats.org/officeDocument/2006/relationships/package" Target="../embeddings/Microsoft_Word_Document45.docx"/><Relationship Id="rId148" Type="http://schemas.openxmlformats.org/officeDocument/2006/relationships/package" Target="../embeddings/Microsoft_Word_Document72.docx"/><Relationship Id="rId355" Type="http://schemas.openxmlformats.org/officeDocument/2006/relationships/package" Target="../embeddings/Microsoft_Word_Document175.docx"/><Relationship Id="rId397" Type="http://schemas.openxmlformats.org/officeDocument/2006/relationships/package" Target="../embeddings/Microsoft_Word_Document196.docx"/><Relationship Id="rId520" Type="http://schemas.openxmlformats.org/officeDocument/2006/relationships/image" Target="../media/image258.emf"/><Relationship Id="rId562" Type="http://schemas.openxmlformats.org/officeDocument/2006/relationships/image" Target="../media/image279.emf"/><Relationship Id="rId618" Type="http://schemas.openxmlformats.org/officeDocument/2006/relationships/image" Target="../media/image307.emf"/><Relationship Id="rId825" Type="http://schemas.openxmlformats.org/officeDocument/2006/relationships/image" Target="../media/image410.emf"/><Relationship Id="rId215" Type="http://schemas.openxmlformats.org/officeDocument/2006/relationships/image" Target="../media/image106.emf"/><Relationship Id="rId257" Type="http://schemas.openxmlformats.org/officeDocument/2006/relationships/image" Target="../media/image127.emf"/><Relationship Id="rId422" Type="http://schemas.openxmlformats.org/officeDocument/2006/relationships/image" Target="../media/image209.emf"/><Relationship Id="rId464" Type="http://schemas.openxmlformats.org/officeDocument/2006/relationships/image" Target="../media/image230.emf"/><Relationship Id="rId867" Type="http://schemas.openxmlformats.org/officeDocument/2006/relationships/image" Target="../media/image431.emf"/><Relationship Id="rId1010" Type="http://schemas.openxmlformats.org/officeDocument/2006/relationships/package" Target="../embeddings/Microsoft_Word_Document498.docx"/><Relationship Id="rId1052" Type="http://schemas.openxmlformats.org/officeDocument/2006/relationships/oleObject" Target="../embeddings/Microsoft_Word_97_-_2003_Document10.doc"/><Relationship Id="rId1094" Type="http://schemas.openxmlformats.org/officeDocument/2006/relationships/package" Target="../embeddings/Microsoft_Word_Document531.docx"/><Relationship Id="rId1108" Type="http://schemas.openxmlformats.org/officeDocument/2006/relationships/package" Target="../embeddings/Microsoft_Word_Document538.docx"/><Relationship Id="rId299" Type="http://schemas.openxmlformats.org/officeDocument/2006/relationships/package" Target="../embeddings/Microsoft_Word_Document147.docx"/><Relationship Id="rId727" Type="http://schemas.openxmlformats.org/officeDocument/2006/relationships/image" Target="../media/image361.emf"/><Relationship Id="rId934" Type="http://schemas.openxmlformats.org/officeDocument/2006/relationships/package" Target="../embeddings/Microsoft_Word_Document465.docx"/><Relationship Id="rId63" Type="http://schemas.openxmlformats.org/officeDocument/2006/relationships/image" Target="../media/image30.emf"/><Relationship Id="rId159" Type="http://schemas.openxmlformats.org/officeDocument/2006/relationships/image" Target="../media/image78.emf"/><Relationship Id="rId366" Type="http://schemas.openxmlformats.org/officeDocument/2006/relationships/image" Target="../media/image181.emf"/><Relationship Id="rId573" Type="http://schemas.openxmlformats.org/officeDocument/2006/relationships/package" Target="../embeddings/Microsoft_Word_Document284.docx"/><Relationship Id="rId780" Type="http://schemas.openxmlformats.org/officeDocument/2006/relationships/package" Target="../embeddings/Microsoft_Word_Document388.docx"/><Relationship Id="rId226" Type="http://schemas.openxmlformats.org/officeDocument/2006/relationships/package" Target="../embeddings/Microsoft_Word_Document110.docx"/><Relationship Id="rId433" Type="http://schemas.openxmlformats.org/officeDocument/2006/relationships/package" Target="../embeddings/Microsoft_Word_Document214.docx"/><Relationship Id="rId878" Type="http://schemas.openxmlformats.org/officeDocument/2006/relationships/package" Target="../embeddings/Microsoft_Word_Document437.docx"/><Relationship Id="rId1063" Type="http://schemas.openxmlformats.org/officeDocument/2006/relationships/image" Target="../media/image528.emf"/><Relationship Id="rId640" Type="http://schemas.openxmlformats.org/officeDocument/2006/relationships/image" Target="../media/image318.emf"/><Relationship Id="rId738" Type="http://schemas.openxmlformats.org/officeDocument/2006/relationships/package" Target="../embeddings/Microsoft_Word_Document367.docx"/><Relationship Id="rId945" Type="http://schemas.openxmlformats.org/officeDocument/2006/relationships/image" Target="../media/image470.emf"/><Relationship Id="rId74" Type="http://schemas.openxmlformats.org/officeDocument/2006/relationships/package" Target="../embeddings/Microsoft_Word_Document35.docx"/><Relationship Id="rId377" Type="http://schemas.openxmlformats.org/officeDocument/2006/relationships/package" Target="../embeddings/Microsoft_Word_Document186.docx"/><Relationship Id="rId500" Type="http://schemas.openxmlformats.org/officeDocument/2006/relationships/image" Target="../media/image248.emf"/><Relationship Id="rId584" Type="http://schemas.openxmlformats.org/officeDocument/2006/relationships/image" Target="../media/image290.emf"/><Relationship Id="rId805" Type="http://schemas.openxmlformats.org/officeDocument/2006/relationships/image" Target="../media/image400.emf"/><Relationship Id="rId5" Type="http://schemas.openxmlformats.org/officeDocument/2006/relationships/image" Target="../media/image1.emf"/><Relationship Id="rId237" Type="http://schemas.openxmlformats.org/officeDocument/2006/relationships/image" Target="../media/image117.emf"/><Relationship Id="rId791" Type="http://schemas.openxmlformats.org/officeDocument/2006/relationships/image" Target="../media/image393.emf"/><Relationship Id="rId889" Type="http://schemas.openxmlformats.org/officeDocument/2006/relationships/image" Target="../media/image442.emf"/><Relationship Id="rId1074" Type="http://schemas.openxmlformats.org/officeDocument/2006/relationships/package" Target="../embeddings/Microsoft_Word_Document521.docx"/><Relationship Id="rId444" Type="http://schemas.openxmlformats.org/officeDocument/2006/relationships/image" Target="../media/image220.emf"/><Relationship Id="rId651" Type="http://schemas.openxmlformats.org/officeDocument/2006/relationships/package" Target="../embeddings/Microsoft_Word_Document323.docx"/><Relationship Id="rId749" Type="http://schemas.openxmlformats.org/officeDocument/2006/relationships/image" Target="../media/image372.emf"/><Relationship Id="rId290" Type="http://schemas.openxmlformats.org/officeDocument/2006/relationships/image" Target="../media/image143.emf"/><Relationship Id="rId304" Type="http://schemas.openxmlformats.org/officeDocument/2006/relationships/image" Target="../media/image150.emf"/><Relationship Id="rId388" Type="http://schemas.openxmlformats.org/officeDocument/2006/relationships/image" Target="../media/image192.emf"/><Relationship Id="rId511" Type="http://schemas.openxmlformats.org/officeDocument/2006/relationships/package" Target="../embeddings/Microsoft_Word_Document253.docx"/><Relationship Id="rId609" Type="http://schemas.openxmlformats.org/officeDocument/2006/relationships/package" Target="../embeddings/Microsoft_Word_Document302.docx"/><Relationship Id="rId956" Type="http://schemas.openxmlformats.org/officeDocument/2006/relationships/package" Target="../embeddings/Microsoft_Word_Document476.docx"/><Relationship Id="rId85" Type="http://schemas.openxmlformats.org/officeDocument/2006/relationships/image" Target="../media/image41.emf"/><Relationship Id="rId150" Type="http://schemas.openxmlformats.org/officeDocument/2006/relationships/package" Target="../embeddings/Microsoft_Word_Document73.docx"/><Relationship Id="rId595" Type="http://schemas.openxmlformats.org/officeDocument/2006/relationships/package" Target="../embeddings/Microsoft_Word_Document295.docx"/><Relationship Id="rId816" Type="http://schemas.openxmlformats.org/officeDocument/2006/relationships/package" Target="../embeddings/Microsoft_Word_Document406.docx"/><Relationship Id="rId1001" Type="http://schemas.openxmlformats.org/officeDocument/2006/relationships/image" Target="../media/image498.emf"/><Relationship Id="rId248" Type="http://schemas.openxmlformats.org/officeDocument/2006/relationships/package" Target="../embeddings/Microsoft_Word_Document121.docx"/><Relationship Id="rId455" Type="http://schemas.openxmlformats.org/officeDocument/2006/relationships/package" Target="../embeddings/Microsoft_Word_Document225.docx"/><Relationship Id="rId662" Type="http://schemas.openxmlformats.org/officeDocument/2006/relationships/package" Target="../embeddings/Microsoft_Word_Document329.docx"/><Relationship Id="rId1085" Type="http://schemas.openxmlformats.org/officeDocument/2006/relationships/image" Target="../media/image539.emf"/><Relationship Id="rId12" Type="http://schemas.openxmlformats.org/officeDocument/2006/relationships/package" Target="../embeddings/Microsoft_Word_Document4.docx"/><Relationship Id="rId108" Type="http://schemas.openxmlformats.org/officeDocument/2006/relationships/package" Target="../embeddings/Microsoft_Word_Document52.docx"/><Relationship Id="rId315" Type="http://schemas.openxmlformats.org/officeDocument/2006/relationships/package" Target="../embeddings/Microsoft_Word_Document155.docx"/><Relationship Id="rId522" Type="http://schemas.openxmlformats.org/officeDocument/2006/relationships/image" Target="../media/image259.emf"/><Relationship Id="rId967" Type="http://schemas.openxmlformats.org/officeDocument/2006/relationships/image" Target="../media/image481.emf"/><Relationship Id="rId96" Type="http://schemas.openxmlformats.org/officeDocument/2006/relationships/package" Target="../embeddings/Microsoft_Word_Document46.docx"/><Relationship Id="rId161" Type="http://schemas.openxmlformats.org/officeDocument/2006/relationships/image" Target="../media/image79.emf"/><Relationship Id="rId399" Type="http://schemas.openxmlformats.org/officeDocument/2006/relationships/package" Target="../embeddings/Microsoft_Word_Document197.docx"/><Relationship Id="rId827" Type="http://schemas.openxmlformats.org/officeDocument/2006/relationships/image" Target="../media/image411.emf"/><Relationship Id="rId1012" Type="http://schemas.openxmlformats.org/officeDocument/2006/relationships/package" Target="../embeddings/Microsoft_Word_Document499.docx"/><Relationship Id="rId259" Type="http://schemas.openxmlformats.org/officeDocument/2006/relationships/image" Target="../media/image128.emf"/><Relationship Id="rId466" Type="http://schemas.openxmlformats.org/officeDocument/2006/relationships/image" Target="../media/image231.emf"/><Relationship Id="rId673" Type="http://schemas.openxmlformats.org/officeDocument/2006/relationships/image" Target="../media/image334.emf"/><Relationship Id="rId880" Type="http://schemas.openxmlformats.org/officeDocument/2006/relationships/package" Target="../embeddings/Microsoft_Word_Document438.docx"/><Relationship Id="rId1096" Type="http://schemas.openxmlformats.org/officeDocument/2006/relationships/package" Target="../embeddings/Microsoft_Word_Document532.docx"/><Relationship Id="rId23" Type="http://schemas.openxmlformats.org/officeDocument/2006/relationships/image" Target="../media/image10.emf"/><Relationship Id="rId119" Type="http://schemas.openxmlformats.org/officeDocument/2006/relationships/image" Target="../media/image58.emf"/><Relationship Id="rId326" Type="http://schemas.openxmlformats.org/officeDocument/2006/relationships/image" Target="../media/image161.emf"/><Relationship Id="rId533" Type="http://schemas.openxmlformats.org/officeDocument/2006/relationships/package" Target="../embeddings/Microsoft_Word_Document264.docx"/><Relationship Id="rId978" Type="http://schemas.openxmlformats.org/officeDocument/2006/relationships/oleObject" Target="../embeddings/Microsoft_Word_97_-_2003_Document2.doc"/><Relationship Id="rId740" Type="http://schemas.openxmlformats.org/officeDocument/2006/relationships/package" Target="../embeddings/Microsoft_Word_Document368.docx"/><Relationship Id="rId838" Type="http://schemas.openxmlformats.org/officeDocument/2006/relationships/package" Target="../embeddings/Microsoft_Word_Document417.docx"/><Relationship Id="rId1023" Type="http://schemas.openxmlformats.org/officeDocument/2006/relationships/package" Target="../embeddings/Microsoft_Word_Document505.docx"/><Relationship Id="rId172" Type="http://schemas.openxmlformats.org/officeDocument/2006/relationships/package" Target="../embeddings/Microsoft_Word_Document84.docx"/><Relationship Id="rId477" Type="http://schemas.openxmlformats.org/officeDocument/2006/relationships/package" Target="../embeddings/Microsoft_Word_Document236.docx"/><Relationship Id="rId600" Type="http://schemas.openxmlformats.org/officeDocument/2006/relationships/image" Target="../media/image298.emf"/><Relationship Id="rId684" Type="http://schemas.openxmlformats.org/officeDocument/2006/relationships/package" Target="../embeddings/Microsoft_Word_Document340.docx"/><Relationship Id="rId337" Type="http://schemas.openxmlformats.org/officeDocument/2006/relationships/package" Target="../embeddings/Microsoft_Word_Document166.docx"/><Relationship Id="rId891" Type="http://schemas.openxmlformats.org/officeDocument/2006/relationships/image" Target="../media/image443.emf"/><Relationship Id="rId905" Type="http://schemas.openxmlformats.org/officeDocument/2006/relationships/image" Target="../media/image450.emf"/><Relationship Id="rId989" Type="http://schemas.openxmlformats.org/officeDocument/2006/relationships/image" Target="../media/image492.emf"/><Relationship Id="rId34" Type="http://schemas.openxmlformats.org/officeDocument/2006/relationships/package" Target="../embeddings/Microsoft_Word_Document15.docx"/><Relationship Id="rId544" Type="http://schemas.openxmlformats.org/officeDocument/2006/relationships/image" Target="../media/image270.emf"/><Relationship Id="rId751" Type="http://schemas.openxmlformats.org/officeDocument/2006/relationships/image" Target="../media/image373.emf"/><Relationship Id="rId849" Type="http://schemas.openxmlformats.org/officeDocument/2006/relationships/image" Target="../media/image422.emf"/><Relationship Id="rId183" Type="http://schemas.openxmlformats.org/officeDocument/2006/relationships/image" Target="../media/image90.emf"/><Relationship Id="rId390" Type="http://schemas.openxmlformats.org/officeDocument/2006/relationships/image" Target="../media/image193.emf"/><Relationship Id="rId404" Type="http://schemas.openxmlformats.org/officeDocument/2006/relationships/image" Target="../media/image200.emf"/><Relationship Id="rId611" Type="http://schemas.openxmlformats.org/officeDocument/2006/relationships/package" Target="../embeddings/Microsoft_Word_Document303.docx"/><Relationship Id="rId1034" Type="http://schemas.openxmlformats.org/officeDocument/2006/relationships/image" Target="../media/image514.emf"/><Relationship Id="rId250" Type="http://schemas.openxmlformats.org/officeDocument/2006/relationships/package" Target="../embeddings/Microsoft_Word_Document122.docx"/><Relationship Id="rId488" Type="http://schemas.openxmlformats.org/officeDocument/2006/relationships/image" Target="../media/image242.emf"/><Relationship Id="rId695" Type="http://schemas.openxmlformats.org/officeDocument/2006/relationships/image" Target="../media/image345.emf"/><Relationship Id="rId709" Type="http://schemas.openxmlformats.org/officeDocument/2006/relationships/image" Target="../media/image352.emf"/><Relationship Id="rId916" Type="http://schemas.openxmlformats.org/officeDocument/2006/relationships/package" Target="../embeddings/Microsoft_Word_Document456.docx"/><Relationship Id="rId1101" Type="http://schemas.openxmlformats.org/officeDocument/2006/relationships/image" Target="../media/image547.emf"/><Relationship Id="rId45" Type="http://schemas.openxmlformats.org/officeDocument/2006/relationships/image" Target="../media/image21.emf"/><Relationship Id="rId110" Type="http://schemas.openxmlformats.org/officeDocument/2006/relationships/package" Target="../embeddings/Microsoft_Word_Document53.docx"/><Relationship Id="rId348" Type="http://schemas.openxmlformats.org/officeDocument/2006/relationships/image" Target="../media/image172.emf"/><Relationship Id="rId555" Type="http://schemas.openxmlformats.org/officeDocument/2006/relationships/package" Target="../embeddings/Microsoft_Word_Document275.docx"/><Relationship Id="rId762" Type="http://schemas.openxmlformats.org/officeDocument/2006/relationships/package" Target="../embeddings/Microsoft_Word_Document379.docx"/><Relationship Id="rId194" Type="http://schemas.openxmlformats.org/officeDocument/2006/relationships/package" Target="../embeddings/Microsoft_Word_Document94.docx"/><Relationship Id="rId208" Type="http://schemas.openxmlformats.org/officeDocument/2006/relationships/package" Target="../embeddings/Microsoft_Word_Document101.docx"/><Relationship Id="rId415" Type="http://schemas.openxmlformats.org/officeDocument/2006/relationships/package" Target="../embeddings/Microsoft_Word_Document205.docx"/><Relationship Id="rId622" Type="http://schemas.openxmlformats.org/officeDocument/2006/relationships/image" Target="../media/image309.emf"/><Relationship Id="rId1045" Type="http://schemas.openxmlformats.org/officeDocument/2006/relationships/image" Target="../media/image519.emf"/><Relationship Id="rId261" Type="http://schemas.openxmlformats.org/officeDocument/2006/relationships/image" Target="../media/image129.emf"/><Relationship Id="rId499" Type="http://schemas.openxmlformats.org/officeDocument/2006/relationships/package" Target="../embeddings/Microsoft_Word_Document247.docx"/><Relationship Id="rId927" Type="http://schemas.openxmlformats.org/officeDocument/2006/relationships/image" Target="../media/image461.emf"/><Relationship Id="rId1112" Type="http://schemas.openxmlformats.org/officeDocument/2006/relationships/image" Target="../media/image552.emf"/><Relationship Id="rId56" Type="http://schemas.openxmlformats.org/officeDocument/2006/relationships/package" Target="../embeddings/Microsoft_Word_Document26.docx"/><Relationship Id="rId359" Type="http://schemas.openxmlformats.org/officeDocument/2006/relationships/package" Target="../embeddings/Microsoft_Word_Document177.docx"/><Relationship Id="rId566" Type="http://schemas.openxmlformats.org/officeDocument/2006/relationships/image" Target="../media/image281.emf"/><Relationship Id="rId773" Type="http://schemas.openxmlformats.org/officeDocument/2006/relationships/image" Target="../media/image384.emf"/><Relationship Id="rId121" Type="http://schemas.openxmlformats.org/officeDocument/2006/relationships/image" Target="../media/image59.emf"/><Relationship Id="rId219" Type="http://schemas.openxmlformats.org/officeDocument/2006/relationships/image" Target="../media/image108.emf"/><Relationship Id="rId426" Type="http://schemas.openxmlformats.org/officeDocument/2006/relationships/image" Target="../media/image211.emf"/><Relationship Id="rId633" Type="http://schemas.openxmlformats.org/officeDocument/2006/relationships/package" Target="../embeddings/Microsoft_Word_Document314.docx"/><Relationship Id="rId980" Type="http://schemas.openxmlformats.org/officeDocument/2006/relationships/oleObject" Target="../embeddings/Microsoft_Word_97_-_2003_Document3.doc"/><Relationship Id="rId1056" Type="http://schemas.openxmlformats.org/officeDocument/2006/relationships/oleObject" Target="../embeddings/Microsoft_Word_97_-_2003_Document12.doc"/><Relationship Id="rId840" Type="http://schemas.openxmlformats.org/officeDocument/2006/relationships/package" Target="../embeddings/Microsoft_Word_Document418.docx"/><Relationship Id="rId938" Type="http://schemas.openxmlformats.org/officeDocument/2006/relationships/package" Target="../embeddings/Microsoft_Word_Document467.docx"/><Relationship Id="rId67" Type="http://schemas.openxmlformats.org/officeDocument/2006/relationships/image" Target="../media/image32.emf"/><Relationship Id="rId272" Type="http://schemas.openxmlformats.org/officeDocument/2006/relationships/package" Target="../embeddings/Microsoft_Word_Document133.docx"/><Relationship Id="rId577" Type="http://schemas.openxmlformats.org/officeDocument/2006/relationships/package" Target="../embeddings/Microsoft_Word_Document286.docx"/><Relationship Id="rId700" Type="http://schemas.openxmlformats.org/officeDocument/2006/relationships/package" Target="../embeddings/Microsoft_Word_Document348.docx"/><Relationship Id="rId1123" Type="http://schemas.openxmlformats.org/officeDocument/2006/relationships/package" Target="../embeddings/Microsoft_Word_Document546.docx"/><Relationship Id="rId132" Type="http://schemas.openxmlformats.org/officeDocument/2006/relationships/package" Target="../embeddings/Microsoft_Word_Document64.docx"/><Relationship Id="rId784" Type="http://schemas.openxmlformats.org/officeDocument/2006/relationships/package" Target="../embeddings/Microsoft_Word_Document390.docx"/><Relationship Id="rId991" Type="http://schemas.openxmlformats.org/officeDocument/2006/relationships/image" Target="../media/image493.emf"/><Relationship Id="rId1067" Type="http://schemas.openxmlformats.org/officeDocument/2006/relationships/image" Target="../media/image530.emf"/><Relationship Id="rId437" Type="http://schemas.openxmlformats.org/officeDocument/2006/relationships/package" Target="../embeddings/Microsoft_Word_Document216.docx"/><Relationship Id="rId644" Type="http://schemas.openxmlformats.org/officeDocument/2006/relationships/image" Target="../media/image320.emf"/><Relationship Id="rId851" Type="http://schemas.openxmlformats.org/officeDocument/2006/relationships/image" Target="../media/image423.emf"/><Relationship Id="rId283" Type="http://schemas.openxmlformats.org/officeDocument/2006/relationships/package" Target="../embeddings/Microsoft_Word_Document139.docx"/><Relationship Id="rId490" Type="http://schemas.openxmlformats.org/officeDocument/2006/relationships/image" Target="../media/image243.emf"/><Relationship Id="rId504" Type="http://schemas.openxmlformats.org/officeDocument/2006/relationships/image" Target="../media/image250.emf"/><Relationship Id="rId711" Type="http://schemas.openxmlformats.org/officeDocument/2006/relationships/image" Target="../media/image353.emf"/><Relationship Id="rId949" Type="http://schemas.openxmlformats.org/officeDocument/2006/relationships/image" Target="../media/image472.emf"/><Relationship Id="rId78" Type="http://schemas.openxmlformats.org/officeDocument/2006/relationships/package" Target="../embeddings/Microsoft_Word_Document37.docx"/><Relationship Id="rId143" Type="http://schemas.openxmlformats.org/officeDocument/2006/relationships/image" Target="../media/image70.emf"/><Relationship Id="rId350" Type="http://schemas.openxmlformats.org/officeDocument/2006/relationships/image" Target="../media/image173.emf"/><Relationship Id="rId588" Type="http://schemas.openxmlformats.org/officeDocument/2006/relationships/image" Target="../media/image292.emf"/><Relationship Id="rId795" Type="http://schemas.openxmlformats.org/officeDocument/2006/relationships/image" Target="../media/image395.emf"/><Relationship Id="rId809" Type="http://schemas.openxmlformats.org/officeDocument/2006/relationships/image" Target="../media/image402.emf"/><Relationship Id="rId9" Type="http://schemas.openxmlformats.org/officeDocument/2006/relationships/image" Target="../media/image3.emf"/><Relationship Id="rId210" Type="http://schemas.openxmlformats.org/officeDocument/2006/relationships/package" Target="../embeddings/Microsoft_Word_Document102.docx"/><Relationship Id="rId448" Type="http://schemas.openxmlformats.org/officeDocument/2006/relationships/image" Target="../media/image222.emf"/><Relationship Id="rId655" Type="http://schemas.openxmlformats.org/officeDocument/2006/relationships/package" Target="../embeddings/Microsoft_Word_Document325.docx"/><Relationship Id="rId862" Type="http://schemas.openxmlformats.org/officeDocument/2006/relationships/package" Target="../embeddings/Microsoft_Word_Document429.docx"/><Relationship Id="rId1078" Type="http://schemas.openxmlformats.org/officeDocument/2006/relationships/package" Target="../embeddings/Microsoft_Word_Document523.docx"/><Relationship Id="rId294" Type="http://schemas.openxmlformats.org/officeDocument/2006/relationships/image" Target="../media/image145.emf"/><Relationship Id="rId308" Type="http://schemas.openxmlformats.org/officeDocument/2006/relationships/image" Target="../media/image152.emf"/><Relationship Id="rId515" Type="http://schemas.openxmlformats.org/officeDocument/2006/relationships/package" Target="../embeddings/Microsoft_Word_Document255.docx"/><Relationship Id="rId722" Type="http://schemas.openxmlformats.org/officeDocument/2006/relationships/package" Target="../embeddings/Microsoft_Word_Document359.docx"/><Relationship Id="rId89" Type="http://schemas.openxmlformats.org/officeDocument/2006/relationships/image" Target="../media/image43.emf"/><Relationship Id="rId154" Type="http://schemas.openxmlformats.org/officeDocument/2006/relationships/package" Target="../embeddings/Microsoft_Word_Document75.docx"/><Relationship Id="rId361" Type="http://schemas.openxmlformats.org/officeDocument/2006/relationships/package" Target="../embeddings/Microsoft_Word_Document178.docx"/><Relationship Id="rId599" Type="http://schemas.openxmlformats.org/officeDocument/2006/relationships/package" Target="../embeddings/Microsoft_Word_Document297.docx"/><Relationship Id="rId1005" Type="http://schemas.openxmlformats.org/officeDocument/2006/relationships/image" Target="../media/image500.emf"/><Relationship Id="rId459" Type="http://schemas.openxmlformats.org/officeDocument/2006/relationships/package" Target="../embeddings/Microsoft_Word_Document227.docx"/><Relationship Id="rId666" Type="http://schemas.openxmlformats.org/officeDocument/2006/relationships/package" Target="../embeddings/Microsoft_Word_Document331.docx"/><Relationship Id="rId873" Type="http://schemas.openxmlformats.org/officeDocument/2006/relationships/image" Target="../media/image434.emf"/><Relationship Id="rId1089" Type="http://schemas.openxmlformats.org/officeDocument/2006/relationships/image" Target="../media/image541.emf"/><Relationship Id="rId16" Type="http://schemas.openxmlformats.org/officeDocument/2006/relationships/package" Target="../embeddings/Microsoft_Word_Document6.docx"/><Relationship Id="rId221" Type="http://schemas.openxmlformats.org/officeDocument/2006/relationships/image" Target="../media/image109.emf"/><Relationship Id="rId319" Type="http://schemas.openxmlformats.org/officeDocument/2006/relationships/package" Target="../embeddings/Microsoft_Word_Document157.docx"/><Relationship Id="rId526" Type="http://schemas.openxmlformats.org/officeDocument/2006/relationships/image" Target="../media/image261.emf"/><Relationship Id="rId733" Type="http://schemas.openxmlformats.org/officeDocument/2006/relationships/image" Target="../media/image364.emf"/><Relationship Id="rId940" Type="http://schemas.openxmlformats.org/officeDocument/2006/relationships/package" Target="../embeddings/Microsoft_Word_Document468.docx"/><Relationship Id="rId1016" Type="http://schemas.openxmlformats.org/officeDocument/2006/relationships/image" Target="../media/image505.emf"/><Relationship Id="rId165" Type="http://schemas.openxmlformats.org/officeDocument/2006/relationships/image" Target="../media/image81.emf"/><Relationship Id="rId372" Type="http://schemas.openxmlformats.org/officeDocument/2006/relationships/image" Target="../media/image184.emf"/><Relationship Id="rId677" Type="http://schemas.openxmlformats.org/officeDocument/2006/relationships/image" Target="../media/image336.emf"/><Relationship Id="rId800" Type="http://schemas.openxmlformats.org/officeDocument/2006/relationships/package" Target="../embeddings/Microsoft_Word_Document398.docx"/><Relationship Id="rId232" Type="http://schemas.openxmlformats.org/officeDocument/2006/relationships/package" Target="../embeddings/Microsoft_Word_Document113.docx"/><Relationship Id="rId884" Type="http://schemas.openxmlformats.org/officeDocument/2006/relationships/package" Target="../embeddings/Microsoft_Word_Document440.docx"/><Relationship Id="rId27" Type="http://schemas.openxmlformats.org/officeDocument/2006/relationships/image" Target="../media/image12.emf"/><Relationship Id="rId537" Type="http://schemas.openxmlformats.org/officeDocument/2006/relationships/package" Target="../embeddings/Microsoft_Word_Document266.docx"/><Relationship Id="rId744" Type="http://schemas.openxmlformats.org/officeDocument/2006/relationships/package" Target="../embeddings/Microsoft_Word_Document370.docx"/><Relationship Id="rId951" Type="http://schemas.openxmlformats.org/officeDocument/2006/relationships/image" Target="../media/image473.emf"/><Relationship Id="rId80" Type="http://schemas.openxmlformats.org/officeDocument/2006/relationships/package" Target="../embeddings/Microsoft_Word_Document38.docx"/><Relationship Id="rId176" Type="http://schemas.openxmlformats.org/officeDocument/2006/relationships/package" Target="../embeddings/Microsoft_Word_Document86.docx"/><Relationship Id="rId383" Type="http://schemas.openxmlformats.org/officeDocument/2006/relationships/package" Target="../embeddings/Microsoft_Word_Document189.docx"/><Relationship Id="rId590" Type="http://schemas.openxmlformats.org/officeDocument/2006/relationships/image" Target="../media/image293.emf"/><Relationship Id="rId604" Type="http://schemas.openxmlformats.org/officeDocument/2006/relationships/image" Target="../media/image300.emf"/><Relationship Id="rId811" Type="http://schemas.openxmlformats.org/officeDocument/2006/relationships/image" Target="../media/image403.emf"/><Relationship Id="rId1027" Type="http://schemas.openxmlformats.org/officeDocument/2006/relationships/package" Target="../embeddings/Microsoft_Word_Document507.docx"/><Relationship Id="rId243" Type="http://schemas.openxmlformats.org/officeDocument/2006/relationships/image" Target="../media/image120.emf"/><Relationship Id="rId450" Type="http://schemas.openxmlformats.org/officeDocument/2006/relationships/image" Target="../media/image223.emf"/><Relationship Id="rId688" Type="http://schemas.openxmlformats.org/officeDocument/2006/relationships/package" Target="../embeddings/Microsoft_Word_Document342.docx"/><Relationship Id="rId895" Type="http://schemas.openxmlformats.org/officeDocument/2006/relationships/image" Target="../media/image445.emf"/><Relationship Id="rId909" Type="http://schemas.openxmlformats.org/officeDocument/2006/relationships/image" Target="../media/image452.emf"/><Relationship Id="rId1080" Type="http://schemas.openxmlformats.org/officeDocument/2006/relationships/package" Target="../embeddings/Microsoft_Word_Document524.docx"/><Relationship Id="rId38" Type="http://schemas.openxmlformats.org/officeDocument/2006/relationships/package" Target="../embeddings/Microsoft_Word_Document17.docx"/><Relationship Id="rId103" Type="http://schemas.openxmlformats.org/officeDocument/2006/relationships/image" Target="../media/image50.emf"/><Relationship Id="rId310" Type="http://schemas.openxmlformats.org/officeDocument/2006/relationships/image" Target="../media/image153.emf"/><Relationship Id="rId548" Type="http://schemas.openxmlformats.org/officeDocument/2006/relationships/image" Target="../media/image272.emf"/><Relationship Id="rId755" Type="http://schemas.openxmlformats.org/officeDocument/2006/relationships/image" Target="../media/image375.emf"/><Relationship Id="rId962" Type="http://schemas.openxmlformats.org/officeDocument/2006/relationships/oleObject" Target="../embeddings/Microsoft_Word_97_-_2003_Document.doc"/><Relationship Id="rId91" Type="http://schemas.openxmlformats.org/officeDocument/2006/relationships/image" Target="../media/image44.emf"/><Relationship Id="rId187" Type="http://schemas.openxmlformats.org/officeDocument/2006/relationships/image" Target="../media/image92.emf"/><Relationship Id="rId394" Type="http://schemas.openxmlformats.org/officeDocument/2006/relationships/image" Target="../media/image195.emf"/><Relationship Id="rId408" Type="http://schemas.openxmlformats.org/officeDocument/2006/relationships/image" Target="../media/image202.emf"/><Relationship Id="rId615" Type="http://schemas.openxmlformats.org/officeDocument/2006/relationships/package" Target="../embeddings/Microsoft_Word_Document305.docx"/><Relationship Id="rId822" Type="http://schemas.openxmlformats.org/officeDocument/2006/relationships/package" Target="../embeddings/Microsoft_Word_Document409.docx"/><Relationship Id="rId1038" Type="http://schemas.openxmlformats.org/officeDocument/2006/relationships/image" Target="../media/image516.emf"/><Relationship Id="rId254" Type="http://schemas.openxmlformats.org/officeDocument/2006/relationships/package" Target="../embeddings/Microsoft_Word_Document124.docx"/><Relationship Id="rId699" Type="http://schemas.openxmlformats.org/officeDocument/2006/relationships/image" Target="../media/image347.emf"/><Relationship Id="rId1091" Type="http://schemas.openxmlformats.org/officeDocument/2006/relationships/image" Target="../media/image542.emf"/><Relationship Id="rId1105" Type="http://schemas.openxmlformats.org/officeDocument/2006/relationships/image" Target="../media/image549.emf"/><Relationship Id="rId49" Type="http://schemas.openxmlformats.org/officeDocument/2006/relationships/image" Target="../media/image23.emf"/><Relationship Id="rId114" Type="http://schemas.openxmlformats.org/officeDocument/2006/relationships/package" Target="../embeddings/Microsoft_Word_Document55.docx"/><Relationship Id="rId461" Type="http://schemas.openxmlformats.org/officeDocument/2006/relationships/package" Target="../embeddings/Microsoft_Word_Document228.docx"/><Relationship Id="rId559" Type="http://schemas.openxmlformats.org/officeDocument/2006/relationships/package" Target="../embeddings/Microsoft_Word_Document277.docx"/><Relationship Id="rId766" Type="http://schemas.openxmlformats.org/officeDocument/2006/relationships/package" Target="../embeddings/Microsoft_Word_Document381.docx"/><Relationship Id="rId198" Type="http://schemas.openxmlformats.org/officeDocument/2006/relationships/package" Target="../embeddings/Microsoft_Word_Document96.docx"/><Relationship Id="rId321" Type="http://schemas.openxmlformats.org/officeDocument/2006/relationships/package" Target="../embeddings/Microsoft_Word_Document158.docx"/><Relationship Id="rId419" Type="http://schemas.openxmlformats.org/officeDocument/2006/relationships/package" Target="../embeddings/Microsoft_Excel_Worksheet207.xlsx"/><Relationship Id="rId626" Type="http://schemas.openxmlformats.org/officeDocument/2006/relationships/image" Target="../media/image311.emf"/><Relationship Id="rId973" Type="http://schemas.openxmlformats.org/officeDocument/2006/relationships/image" Target="../media/image484.emf"/><Relationship Id="rId1049" Type="http://schemas.openxmlformats.org/officeDocument/2006/relationships/image" Target="../media/image521.emf"/><Relationship Id="rId833" Type="http://schemas.openxmlformats.org/officeDocument/2006/relationships/image" Target="../media/image414.emf"/><Relationship Id="rId1116" Type="http://schemas.openxmlformats.org/officeDocument/2006/relationships/image" Target="../media/image554.emf"/><Relationship Id="rId265" Type="http://schemas.openxmlformats.org/officeDocument/2006/relationships/image" Target="../media/image131.emf"/><Relationship Id="rId472" Type="http://schemas.openxmlformats.org/officeDocument/2006/relationships/image" Target="../media/image234.emf"/><Relationship Id="rId900" Type="http://schemas.openxmlformats.org/officeDocument/2006/relationships/package" Target="../embeddings/Microsoft_Word_Document448.docx"/><Relationship Id="rId125" Type="http://schemas.openxmlformats.org/officeDocument/2006/relationships/image" Target="../media/image61.emf"/><Relationship Id="rId332" Type="http://schemas.openxmlformats.org/officeDocument/2006/relationships/image" Target="../media/image164.emf"/><Relationship Id="rId777" Type="http://schemas.openxmlformats.org/officeDocument/2006/relationships/image" Target="../media/image386.emf"/><Relationship Id="rId984" Type="http://schemas.openxmlformats.org/officeDocument/2006/relationships/package" Target="../embeddings/Microsoft_Excel_Worksheet486.xlsx"/><Relationship Id="rId637" Type="http://schemas.openxmlformats.org/officeDocument/2006/relationships/package" Target="../embeddings/Microsoft_Word_Document316.docx"/><Relationship Id="rId844" Type="http://schemas.openxmlformats.org/officeDocument/2006/relationships/package" Target="../embeddings/Microsoft_Word_Document420.docx"/><Relationship Id="rId276" Type="http://schemas.openxmlformats.org/officeDocument/2006/relationships/package" Target="../embeddings/Microsoft_Word_Document135.docx"/><Relationship Id="rId483" Type="http://schemas.openxmlformats.org/officeDocument/2006/relationships/package" Target="../embeddings/Microsoft_Word_Document239.docx"/><Relationship Id="rId690" Type="http://schemas.openxmlformats.org/officeDocument/2006/relationships/package" Target="../embeddings/Microsoft_Word_Document343.docx"/><Relationship Id="rId704" Type="http://schemas.openxmlformats.org/officeDocument/2006/relationships/package" Target="../embeddings/Microsoft_Word_Document350.docx"/><Relationship Id="rId911" Type="http://schemas.openxmlformats.org/officeDocument/2006/relationships/image" Target="../media/image453.emf"/><Relationship Id="rId40" Type="http://schemas.openxmlformats.org/officeDocument/2006/relationships/package" Target="../embeddings/Microsoft_Word_Document18.docx"/><Relationship Id="rId136" Type="http://schemas.openxmlformats.org/officeDocument/2006/relationships/package" Target="../embeddings/Microsoft_Word_Document66.docx"/><Relationship Id="rId343" Type="http://schemas.openxmlformats.org/officeDocument/2006/relationships/package" Target="../embeddings/Microsoft_Word_Document169.docx"/><Relationship Id="rId550" Type="http://schemas.openxmlformats.org/officeDocument/2006/relationships/image" Target="../media/image273.emf"/><Relationship Id="rId788" Type="http://schemas.openxmlformats.org/officeDocument/2006/relationships/package" Target="../embeddings/Microsoft_Excel_Worksheet392.xlsx"/><Relationship Id="rId995" Type="http://schemas.openxmlformats.org/officeDocument/2006/relationships/image" Target="../media/image495.emf"/><Relationship Id="rId203" Type="http://schemas.openxmlformats.org/officeDocument/2006/relationships/image" Target="../media/image100.emf"/><Relationship Id="rId648" Type="http://schemas.openxmlformats.org/officeDocument/2006/relationships/image" Target="../media/image322.emf"/><Relationship Id="rId855" Type="http://schemas.openxmlformats.org/officeDocument/2006/relationships/image" Target="../media/image425.emf"/><Relationship Id="rId1040" Type="http://schemas.openxmlformats.org/officeDocument/2006/relationships/image" Target="../media/image517.emf"/><Relationship Id="rId287" Type="http://schemas.openxmlformats.org/officeDocument/2006/relationships/package" Target="../embeddings/Microsoft_Word_Document141.docx"/><Relationship Id="rId410" Type="http://schemas.openxmlformats.org/officeDocument/2006/relationships/image" Target="../media/image203.emf"/><Relationship Id="rId494" Type="http://schemas.openxmlformats.org/officeDocument/2006/relationships/image" Target="../media/image245.emf"/><Relationship Id="rId508" Type="http://schemas.openxmlformats.org/officeDocument/2006/relationships/image" Target="../media/image252.emf"/><Relationship Id="rId715" Type="http://schemas.openxmlformats.org/officeDocument/2006/relationships/image" Target="../media/image355.emf"/><Relationship Id="rId922" Type="http://schemas.openxmlformats.org/officeDocument/2006/relationships/package" Target="../embeddings/Microsoft_Word_Document459.docx"/><Relationship Id="rId147" Type="http://schemas.openxmlformats.org/officeDocument/2006/relationships/image" Target="../media/image72.emf"/><Relationship Id="rId354" Type="http://schemas.openxmlformats.org/officeDocument/2006/relationships/image" Target="../media/image175.emf"/><Relationship Id="rId799" Type="http://schemas.openxmlformats.org/officeDocument/2006/relationships/image" Target="../media/image397.emf"/><Relationship Id="rId51" Type="http://schemas.openxmlformats.org/officeDocument/2006/relationships/image" Target="../media/image24.emf"/><Relationship Id="rId561" Type="http://schemas.openxmlformats.org/officeDocument/2006/relationships/package" Target="../embeddings/Microsoft_Word_Document278.docx"/><Relationship Id="rId659" Type="http://schemas.openxmlformats.org/officeDocument/2006/relationships/package" Target="../embeddings/Microsoft_Excel_Worksheet327.xlsx"/><Relationship Id="rId866" Type="http://schemas.openxmlformats.org/officeDocument/2006/relationships/package" Target="../embeddings/Microsoft_Word_Document431.docx"/><Relationship Id="rId214" Type="http://schemas.openxmlformats.org/officeDocument/2006/relationships/package" Target="../embeddings/Microsoft_Word_Document104.docx"/><Relationship Id="rId298" Type="http://schemas.openxmlformats.org/officeDocument/2006/relationships/image" Target="../media/image147.emf"/><Relationship Id="rId421" Type="http://schemas.openxmlformats.org/officeDocument/2006/relationships/package" Target="../embeddings/Microsoft_Word_Document208.docx"/><Relationship Id="rId519" Type="http://schemas.openxmlformats.org/officeDocument/2006/relationships/package" Target="../embeddings/Microsoft_Word_Document257.docx"/><Relationship Id="rId1051" Type="http://schemas.openxmlformats.org/officeDocument/2006/relationships/image" Target="../media/image522.emf"/><Relationship Id="rId158" Type="http://schemas.openxmlformats.org/officeDocument/2006/relationships/package" Target="../embeddings/Microsoft_Word_Document77.docx"/><Relationship Id="rId726" Type="http://schemas.openxmlformats.org/officeDocument/2006/relationships/package" Target="../embeddings/Microsoft_Word_Document361.docx"/><Relationship Id="rId933" Type="http://schemas.openxmlformats.org/officeDocument/2006/relationships/image" Target="../media/image464.emf"/><Relationship Id="rId1009" Type="http://schemas.openxmlformats.org/officeDocument/2006/relationships/image" Target="../media/image502.emf"/><Relationship Id="rId62" Type="http://schemas.openxmlformats.org/officeDocument/2006/relationships/package" Target="../embeddings/Microsoft_Word_Document29.docx"/><Relationship Id="rId365" Type="http://schemas.openxmlformats.org/officeDocument/2006/relationships/package" Target="../embeddings/Microsoft_Word_Document180.docx"/><Relationship Id="rId572" Type="http://schemas.openxmlformats.org/officeDocument/2006/relationships/image" Target="../media/image284.emf"/></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BP1136"/>
  <sheetViews>
    <sheetView tabSelected="1" zoomScale="85" zoomScaleNormal="85" workbookViewId="0">
      <pane ySplit="7" topLeftCell="A1045" activePane="bottomLeft" state="frozen"/>
      <selection pane="bottomLeft" activeCell="E1071" sqref="E1071:E1072"/>
    </sheetView>
  </sheetViews>
  <sheetFormatPr defaultColWidth="8.85546875" defaultRowHeight="12.75" outlineLevelRow="4" x14ac:dyDescent="0.2"/>
  <cols>
    <col min="1" max="1" width="10.28515625" style="140" customWidth="1"/>
    <col min="2" max="2" width="10.5703125" style="6" customWidth="1"/>
    <col min="3" max="3" width="7.140625" style="80" customWidth="1"/>
    <col min="4" max="4" width="8.42578125" style="80" bestFit="1" customWidth="1"/>
    <col min="5" max="5" width="47.42578125" style="80" customWidth="1"/>
    <col min="6" max="6" width="14.5703125" style="171" customWidth="1"/>
    <col min="7" max="7" width="13.5703125" style="80" customWidth="1"/>
    <col min="8" max="8" width="8.7109375" style="134" hidden="1" customWidth="1"/>
    <col min="9" max="10" width="6.42578125" style="134" customWidth="1"/>
    <col min="11" max="19" width="0" style="140" hidden="1" customWidth="1"/>
    <col min="20" max="16384" width="8.85546875" style="140"/>
  </cols>
  <sheetData>
    <row r="1" spans="1:10" ht="13.9" customHeight="1" x14ac:dyDescent="0.2">
      <c r="A1" s="247" t="s">
        <v>129</v>
      </c>
      <c r="B1" s="247"/>
      <c r="C1" s="247"/>
      <c r="D1" s="247"/>
      <c r="E1" s="247"/>
      <c r="F1" s="238" t="s">
        <v>119</v>
      </c>
      <c r="G1" s="238"/>
      <c r="H1" s="238"/>
      <c r="I1" s="238"/>
      <c r="J1" s="238"/>
    </row>
    <row r="2" spans="1:10" ht="13.9" customHeight="1" x14ac:dyDescent="0.2">
      <c r="A2" s="248" t="s">
        <v>130</v>
      </c>
      <c r="B2" s="248"/>
      <c r="C2" s="248"/>
      <c r="D2" s="248"/>
      <c r="E2" s="248"/>
      <c r="F2" s="239" t="s">
        <v>121</v>
      </c>
      <c r="G2" s="239"/>
      <c r="H2" s="239"/>
      <c r="I2" s="239"/>
      <c r="J2" s="239"/>
    </row>
    <row r="4" spans="1:10" ht="19.149999999999999" customHeight="1" x14ac:dyDescent="0.2">
      <c r="A4" s="239" t="s">
        <v>131</v>
      </c>
      <c r="B4" s="239"/>
      <c r="C4" s="239"/>
      <c r="D4" s="239"/>
      <c r="E4" s="239"/>
      <c r="F4" s="239"/>
      <c r="G4" s="239"/>
      <c r="H4" s="239"/>
      <c r="I4" s="239"/>
      <c r="J4" s="239"/>
    </row>
    <row r="5" spans="1:10" ht="26.45" customHeight="1" x14ac:dyDescent="0.2">
      <c r="A5" s="249" t="s">
        <v>1023</v>
      </c>
      <c r="B5" s="249"/>
      <c r="C5" s="249"/>
      <c r="D5" s="249"/>
      <c r="E5" s="249"/>
      <c r="F5" s="249"/>
      <c r="G5" s="249"/>
      <c r="H5" s="249"/>
      <c r="I5" s="249"/>
      <c r="J5" s="249"/>
    </row>
    <row r="6" spans="1:10" ht="26.45" customHeight="1" x14ac:dyDescent="0.2">
      <c r="A6" s="250" t="s">
        <v>873</v>
      </c>
      <c r="B6" s="251"/>
      <c r="C6" s="240" t="s">
        <v>132</v>
      </c>
      <c r="D6" s="240" t="s">
        <v>877</v>
      </c>
      <c r="E6" s="242" t="s">
        <v>133</v>
      </c>
      <c r="F6" s="240" t="s">
        <v>134</v>
      </c>
      <c r="G6" s="240" t="s">
        <v>135</v>
      </c>
      <c r="H6" s="244" t="s">
        <v>136</v>
      </c>
      <c r="I6" s="245"/>
      <c r="J6" s="246"/>
    </row>
    <row r="7" spans="1:10" ht="22.9" customHeight="1" x14ac:dyDescent="0.2">
      <c r="A7" s="26" t="s">
        <v>874</v>
      </c>
      <c r="B7" s="26" t="s">
        <v>875</v>
      </c>
      <c r="C7" s="241"/>
      <c r="D7" s="241"/>
      <c r="E7" s="243"/>
      <c r="F7" s="241"/>
      <c r="G7" s="241"/>
      <c r="H7" s="19">
        <v>2023</v>
      </c>
      <c r="I7" s="19">
        <v>2024</v>
      </c>
      <c r="J7" s="19">
        <v>2025</v>
      </c>
    </row>
    <row r="8" spans="1:10" ht="13.15" customHeight="1" x14ac:dyDescent="0.2">
      <c r="A8" s="2" t="s">
        <v>137</v>
      </c>
      <c r="B8" s="2"/>
      <c r="C8" s="2"/>
      <c r="D8" s="2"/>
      <c r="E8" s="2"/>
      <c r="F8" s="2"/>
      <c r="G8" s="2"/>
      <c r="H8" s="20">
        <f t="shared" ref="H8:J8" si="0">H9+H13+H16+H125</f>
        <v>296.58</v>
      </c>
      <c r="I8" s="20">
        <f t="shared" si="0"/>
        <v>297.58</v>
      </c>
      <c r="J8" s="20">
        <f t="shared" si="0"/>
        <v>298.58</v>
      </c>
    </row>
    <row r="9" spans="1:10" s="143" customFormat="1" outlineLevel="1" x14ac:dyDescent="0.2">
      <c r="A9" s="141" t="s">
        <v>903</v>
      </c>
      <c r="B9" s="142"/>
      <c r="E9" s="144"/>
      <c r="F9" s="145"/>
      <c r="G9" s="145"/>
      <c r="H9" s="146">
        <f t="shared" ref="H9:J9" si="1">SUM(H10:H12)</f>
        <v>1</v>
      </c>
      <c r="I9" s="146">
        <f t="shared" si="1"/>
        <v>1</v>
      </c>
      <c r="J9" s="146">
        <f t="shared" si="1"/>
        <v>1</v>
      </c>
    </row>
    <row r="10" spans="1:10" outlineLevel="2" x14ac:dyDescent="0.2">
      <c r="A10" s="25" t="str">
        <f>IF(ISBLANK(C10),"",_xlfn.CONCAT("LĐQL","-",C10))</f>
        <v>LĐQL-1</v>
      </c>
      <c r="B10" s="25"/>
      <c r="C10" s="147">
        <v>1</v>
      </c>
      <c r="D10" s="147"/>
      <c r="E10" s="148" t="s">
        <v>138</v>
      </c>
      <c r="F10" s="149" t="s">
        <v>139</v>
      </c>
      <c r="G10" s="149" t="s">
        <v>140</v>
      </c>
      <c r="H10" s="150">
        <v>1</v>
      </c>
      <c r="I10" s="150">
        <v>1</v>
      </c>
      <c r="J10" s="150">
        <v>1</v>
      </c>
    </row>
    <row r="11" spans="1:10" ht="25.5" outlineLevel="2" x14ac:dyDescent="0.2">
      <c r="A11" s="150" t="str">
        <f t="shared" ref="A11:A12" si="2">IF(ISBLANK(C11),"",_xlfn.CONCAT("LĐQL","-",C11))</f>
        <v/>
      </c>
      <c r="B11" s="27" t="str">
        <f t="shared" ref="B11:B12" si="3">IF(ISBLANK(D11),"",_xlfn.CONCAT($A$10,".",D11))</f>
        <v>LĐQL-1.1</v>
      </c>
      <c r="C11" s="135"/>
      <c r="D11" s="135">
        <v>1</v>
      </c>
      <c r="E11" s="78" t="s">
        <v>141</v>
      </c>
      <c r="F11" s="26" t="s">
        <v>139</v>
      </c>
      <c r="G11" s="26" t="s">
        <v>140</v>
      </c>
      <c r="H11" s="19" t="s">
        <v>458</v>
      </c>
      <c r="I11" s="19" t="s">
        <v>458</v>
      </c>
      <c r="J11" s="19" t="s">
        <v>458</v>
      </c>
    </row>
    <row r="12" spans="1:10" ht="25.5" outlineLevel="2" x14ac:dyDescent="0.2">
      <c r="A12" s="150" t="str">
        <f t="shared" si="2"/>
        <v/>
      </c>
      <c r="B12" s="27" t="str">
        <f t="shared" si="3"/>
        <v>LĐQL-1.2</v>
      </c>
      <c r="C12" s="135"/>
      <c r="D12" s="135">
        <v>2</v>
      </c>
      <c r="E12" s="78" t="s">
        <v>142</v>
      </c>
      <c r="F12" s="23" t="s">
        <v>143</v>
      </c>
      <c r="G12" s="26" t="s">
        <v>140</v>
      </c>
      <c r="H12" s="19" t="s">
        <v>458</v>
      </c>
      <c r="I12" s="19" t="s">
        <v>458</v>
      </c>
      <c r="J12" s="19" t="s">
        <v>458</v>
      </c>
    </row>
    <row r="13" spans="1:10" outlineLevel="1" x14ac:dyDescent="0.2">
      <c r="A13" s="151" t="s">
        <v>904</v>
      </c>
      <c r="B13" s="27"/>
      <c r="C13" s="135"/>
      <c r="D13" s="135"/>
      <c r="E13" s="78"/>
      <c r="F13" s="23"/>
      <c r="G13" s="26"/>
      <c r="H13" s="19">
        <f t="shared" ref="H13:J13" si="4">SUM(H14:H15)</f>
        <v>4</v>
      </c>
      <c r="I13" s="19">
        <f t="shared" si="4"/>
        <v>4</v>
      </c>
      <c r="J13" s="19">
        <f t="shared" si="4"/>
        <v>4</v>
      </c>
    </row>
    <row r="14" spans="1:10" outlineLevel="2" x14ac:dyDescent="0.2">
      <c r="A14" s="19" t="str">
        <f t="shared" ref="A14:A15" si="5">IF(ISBLANK(C14),"",_xlfn.CONCAT("LĐQL","-",C14))</f>
        <v>LĐQL-2</v>
      </c>
      <c r="B14" s="27"/>
      <c r="C14" s="135">
        <v>2</v>
      </c>
      <c r="D14" s="135"/>
      <c r="E14" s="78" t="s">
        <v>5</v>
      </c>
      <c r="F14" s="26" t="s">
        <v>139</v>
      </c>
      <c r="G14" s="26" t="s">
        <v>140</v>
      </c>
      <c r="H14" s="19">
        <v>1</v>
      </c>
      <c r="I14" s="19">
        <v>1</v>
      </c>
      <c r="J14" s="19">
        <v>1</v>
      </c>
    </row>
    <row r="15" spans="1:10" outlineLevel="2" x14ac:dyDescent="0.2">
      <c r="A15" s="19" t="str">
        <f t="shared" si="5"/>
        <v>LĐQL-3</v>
      </c>
      <c r="B15" s="27"/>
      <c r="C15" s="135">
        <f>C14+1</f>
        <v>3</v>
      </c>
      <c r="D15" s="135"/>
      <c r="E15" s="78" t="s">
        <v>6</v>
      </c>
      <c r="F15" s="26" t="s">
        <v>139</v>
      </c>
      <c r="G15" s="26" t="s">
        <v>140</v>
      </c>
      <c r="H15" s="19">
        <v>3</v>
      </c>
      <c r="I15" s="19">
        <v>3</v>
      </c>
      <c r="J15" s="25">
        <v>3</v>
      </c>
    </row>
    <row r="16" spans="1:10" outlineLevel="1" x14ac:dyDescent="0.2">
      <c r="A16" s="136" t="s">
        <v>905</v>
      </c>
      <c r="B16" s="27"/>
      <c r="C16" s="152"/>
      <c r="D16" s="152"/>
      <c r="E16" s="39"/>
      <c r="F16" s="152"/>
      <c r="G16" s="152"/>
      <c r="H16" s="153">
        <f t="shared" ref="H16:J16" si="6">H17+H57+H96+H99+H103+H107+H111+H120+H121+H122+H123+H124</f>
        <v>131.57999999999998</v>
      </c>
      <c r="I16" s="153">
        <f t="shared" si="6"/>
        <v>132.57999999999998</v>
      </c>
      <c r="J16" s="153">
        <f t="shared" si="6"/>
        <v>132.57999999999998</v>
      </c>
    </row>
    <row r="17" spans="1:10" s="161" customFormat="1" ht="25.5" outlineLevel="2" x14ac:dyDescent="0.2">
      <c r="A17" s="154" t="str">
        <f>IF(ISBLANK(C17),"",_xlfn.CONCAT("LĐQL","-",C17))</f>
        <v>LĐQL-4</v>
      </c>
      <c r="B17" s="155"/>
      <c r="C17" s="156">
        <f>C15+1</f>
        <v>4</v>
      </c>
      <c r="D17" s="156"/>
      <c r="E17" s="157" t="s">
        <v>878</v>
      </c>
      <c r="F17" s="158" t="s">
        <v>143</v>
      </c>
      <c r="G17" s="159" t="s">
        <v>140</v>
      </c>
      <c r="H17" s="160">
        <f t="shared" ref="H17:J17" si="7">SUM(H18:H56)</f>
        <v>39</v>
      </c>
      <c r="I17" s="160">
        <f t="shared" si="7"/>
        <v>39</v>
      </c>
      <c r="J17" s="160">
        <f t="shared" si="7"/>
        <v>39</v>
      </c>
    </row>
    <row r="18" spans="1:10" ht="25.5" outlineLevel="3" x14ac:dyDescent="0.2">
      <c r="A18" s="19"/>
      <c r="B18" s="27" t="str">
        <f t="shared" ref="B18:B46" si="8">IF(ISBLANK(D18),"",_xlfn.CONCAT($A$17,".",D18))</f>
        <v>LĐQL-4.1</v>
      </c>
      <c r="C18" s="135"/>
      <c r="D18" s="135">
        <v>1</v>
      </c>
      <c r="E18" s="78" t="s">
        <v>144</v>
      </c>
      <c r="F18" s="23" t="s">
        <v>143</v>
      </c>
      <c r="G18" s="26" t="s">
        <v>140</v>
      </c>
      <c r="H18" s="19">
        <v>1</v>
      </c>
      <c r="I18" s="19">
        <v>1</v>
      </c>
      <c r="J18" s="19">
        <v>1</v>
      </c>
    </row>
    <row r="19" spans="1:10" ht="25.5" outlineLevel="3" x14ac:dyDescent="0.2">
      <c r="A19" s="19"/>
      <c r="B19" s="27" t="str">
        <f t="shared" si="8"/>
        <v>LĐQL-4.2</v>
      </c>
      <c r="C19" s="135"/>
      <c r="D19" s="135">
        <f t="shared" ref="D19:D25" si="9">D18+1</f>
        <v>2</v>
      </c>
      <c r="E19" s="96" t="s">
        <v>145</v>
      </c>
      <c r="F19" s="23" t="s">
        <v>143</v>
      </c>
      <c r="G19" s="23" t="s">
        <v>140</v>
      </c>
      <c r="H19" s="19">
        <v>1</v>
      </c>
      <c r="I19" s="19">
        <v>1</v>
      </c>
      <c r="J19" s="19">
        <v>1</v>
      </c>
    </row>
    <row r="20" spans="1:10" ht="25.5" outlineLevel="3" x14ac:dyDescent="0.2">
      <c r="A20" s="19"/>
      <c r="B20" s="27" t="str">
        <f t="shared" si="8"/>
        <v>LĐQL-4.3</v>
      </c>
      <c r="C20" s="135"/>
      <c r="D20" s="135">
        <f t="shared" si="9"/>
        <v>3</v>
      </c>
      <c r="E20" s="96" t="s">
        <v>147</v>
      </c>
      <c r="F20" s="23" t="s">
        <v>143</v>
      </c>
      <c r="G20" s="23" t="s">
        <v>140</v>
      </c>
      <c r="H20" s="19">
        <v>1</v>
      </c>
      <c r="I20" s="19">
        <v>1</v>
      </c>
      <c r="J20" s="19">
        <v>1</v>
      </c>
    </row>
    <row r="21" spans="1:10" ht="25.5" outlineLevel="3" x14ac:dyDescent="0.2">
      <c r="A21" s="19"/>
      <c r="B21" s="27" t="str">
        <f t="shared" si="8"/>
        <v>LĐQL-4.4</v>
      </c>
      <c r="C21" s="135"/>
      <c r="D21" s="135">
        <f t="shared" si="9"/>
        <v>4</v>
      </c>
      <c r="E21" s="96" t="s">
        <v>149</v>
      </c>
      <c r="F21" s="23" t="s">
        <v>143</v>
      </c>
      <c r="G21" s="23" t="s">
        <v>140</v>
      </c>
      <c r="H21" s="19">
        <v>1</v>
      </c>
      <c r="I21" s="19">
        <v>1</v>
      </c>
      <c r="J21" s="19">
        <v>1</v>
      </c>
    </row>
    <row r="22" spans="1:10" outlineLevel="3" x14ac:dyDescent="0.2">
      <c r="A22" s="19"/>
      <c r="B22" s="27" t="str">
        <f t="shared" si="8"/>
        <v>LĐQL-4.5</v>
      </c>
      <c r="C22" s="135"/>
      <c r="D22" s="135">
        <f t="shared" si="9"/>
        <v>5</v>
      </c>
      <c r="E22" s="96" t="s">
        <v>151</v>
      </c>
      <c r="F22" s="23" t="s">
        <v>139</v>
      </c>
      <c r="G22" s="23" t="s">
        <v>140</v>
      </c>
      <c r="H22" s="19">
        <v>1</v>
      </c>
      <c r="I22" s="19">
        <v>1</v>
      </c>
      <c r="J22" s="19">
        <v>1</v>
      </c>
    </row>
    <row r="23" spans="1:10" outlineLevel="3" x14ac:dyDescent="0.2">
      <c r="A23" s="19"/>
      <c r="B23" s="27" t="str">
        <f t="shared" si="8"/>
        <v>LĐQL-4.6</v>
      </c>
      <c r="C23" s="135"/>
      <c r="D23" s="135">
        <f t="shared" si="9"/>
        <v>6</v>
      </c>
      <c r="E23" s="96" t="s">
        <v>153</v>
      </c>
      <c r="F23" s="23" t="s">
        <v>139</v>
      </c>
      <c r="G23" s="23" t="s">
        <v>140</v>
      </c>
      <c r="H23" s="19">
        <v>1</v>
      </c>
      <c r="I23" s="19">
        <v>1</v>
      </c>
      <c r="J23" s="19">
        <v>1</v>
      </c>
    </row>
    <row r="24" spans="1:10" ht="25.5" outlineLevel="3" x14ac:dyDescent="0.2">
      <c r="A24" s="19"/>
      <c r="B24" s="27" t="str">
        <f t="shared" si="8"/>
        <v>LĐQL-4.7</v>
      </c>
      <c r="C24" s="135"/>
      <c r="D24" s="135">
        <f t="shared" si="9"/>
        <v>7</v>
      </c>
      <c r="E24" s="78" t="s">
        <v>155</v>
      </c>
      <c r="F24" s="23" t="s">
        <v>143</v>
      </c>
      <c r="G24" s="23" t="s">
        <v>140</v>
      </c>
      <c r="H24" s="19">
        <v>1</v>
      </c>
      <c r="I24" s="19">
        <v>1</v>
      </c>
      <c r="J24" s="19">
        <v>1</v>
      </c>
    </row>
    <row r="25" spans="1:10" outlineLevel="3" x14ac:dyDescent="0.2">
      <c r="A25" s="19"/>
      <c r="B25" s="27" t="str">
        <f t="shared" si="8"/>
        <v>LĐQL-4.8</v>
      </c>
      <c r="C25" s="135"/>
      <c r="D25" s="135">
        <f t="shared" si="9"/>
        <v>8</v>
      </c>
      <c r="E25" s="78" t="s">
        <v>157</v>
      </c>
      <c r="F25" s="23" t="s">
        <v>139</v>
      </c>
      <c r="G25" s="23" t="s">
        <v>140</v>
      </c>
      <c r="H25" s="19">
        <v>1</v>
      </c>
      <c r="I25" s="19">
        <v>1</v>
      </c>
      <c r="J25" s="19">
        <v>1</v>
      </c>
    </row>
    <row r="26" spans="1:10" ht="25.5" outlineLevel="3" x14ac:dyDescent="0.2">
      <c r="A26" s="19"/>
      <c r="B26" s="27" t="str">
        <f t="shared" si="8"/>
        <v>LĐQL-4.9</v>
      </c>
      <c r="C26" s="135"/>
      <c r="D26" s="135">
        <f t="shared" ref="D26:D32" si="10">D25+1</f>
        <v>9</v>
      </c>
      <c r="E26" s="78" t="s">
        <v>159</v>
      </c>
      <c r="F26" s="23" t="s">
        <v>143</v>
      </c>
      <c r="G26" s="23" t="s">
        <v>140</v>
      </c>
      <c r="H26" s="25">
        <v>1</v>
      </c>
      <c r="I26" s="25">
        <v>1</v>
      </c>
      <c r="J26" s="25">
        <v>1</v>
      </c>
    </row>
    <row r="27" spans="1:10" outlineLevel="3" x14ac:dyDescent="0.2">
      <c r="A27" s="19"/>
      <c r="B27" s="27" t="str">
        <f t="shared" si="8"/>
        <v>LĐQL-4.10</v>
      </c>
      <c r="C27" s="135"/>
      <c r="D27" s="135">
        <f t="shared" si="10"/>
        <v>10</v>
      </c>
      <c r="E27" s="78" t="s">
        <v>163</v>
      </c>
      <c r="F27" s="23" t="s">
        <v>139</v>
      </c>
      <c r="G27" s="23" t="s">
        <v>140</v>
      </c>
      <c r="H27" s="19">
        <v>1</v>
      </c>
      <c r="I27" s="19">
        <v>1</v>
      </c>
      <c r="J27" s="19">
        <v>1</v>
      </c>
    </row>
    <row r="28" spans="1:10" ht="25.5" outlineLevel="3" x14ac:dyDescent="0.2">
      <c r="A28" s="19"/>
      <c r="B28" s="27" t="str">
        <f t="shared" si="8"/>
        <v>LĐQL-4.11</v>
      </c>
      <c r="C28" s="135"/>
      <c r="D28" s="135">
        <f t="shared" si="10"/>
        <v>11</v>
      </c>
      <c r="E28" s="78" t="s">
        <v>165</v>
      </c>
      <c r="F28" s="23" t="s">
        <v>143</v>
      </c>
      <c r="G28" s="23" t="s">
        <v>140</v>
      </c>
      <c r="H28" s="19">
        <v>1</v>
      </c>
      <c r="I28" s="19">
        <v>1</v>
      </c>
      <c r="J28" s="19">
        <v>1</v>
      </c>
    </row>
    <row r="29" spans="1:10" outlineLevel="3" x14ac:dyDescent="0.2">
      <c r="A29" s="19"/>
      <c r="B29" s="27" t="str">
        <f t="shared" si="8"/>
        <v>LĐQL-4.12</v>
      </c>
      <c r="C29" s="135"/>
      <c r="D29" s="135">
        <f t="shared" si="10"/>
        <v>12</v>
      </c>
      <c r="E29" s="78" t="s">
        <v>167</v>
      </c>
      <c r="F29" s="23" t="s">
        <v>139</v>
      </c>
      <c r="G29" s="23" t="s">
        <v>140</v>
      </c>
      <c r="H29" s="19">
        <v>1</v>
      </c>
      <c r="I29" s="19">
        <v>1</v>
      </c>
      <c r="J29" s="19">
        <v>1</v>
      </c>
    </row>
    <row r="30" spans="1:10" ht="25.5" outlineLevel="3" x14ac:dyDescent="0.2">
      <c r="A30" s="19"/>
      <c r="B30" s="27" t="str">
        <f t="shared" si="8"/>
        <v>LĐQL-4.13</v>
      </c>
      <c r="C30" s="135"/>
      <c r="D30" s="135">
        <f t="shared" si="10"/>
        <v>13</v>
      </c>
      <c r="E30" s="39" t="s">
        <v>169</v>
      </c>
      <c r="F30" s="23" t="s">
        <v>143</v>
      </c>
      <c r="G30" s="23" t="s">
        <v>140</v>
      </c>
      <c r="H30" s="19">
        <v>1</v>
      </c>
      <c r="I30" s="19">
        <v>1</v>
      </c>
      <c r="J30" s="19">
        <v>1</v>
      </c>
    </row>
    <row r="31" spans="1:10" ht="25.5" outlineLevel="3" x14ac:dyDescent="0.2">
      <c r="A31" s="19"/>
      <c r="B31" s="27" t="str">
        <f t="shared" si="8"/>
        <v>LĐQL-4.14</v>
      </c>
      <c r="C31" s="135"/>
      <c r="D31" s="135">
        <f t="shared" si="10"/>
        <v>14</v>
      </c>
      <c r="E31" s="96" t="s">
        <v>172</v>
      </c>
      <c r="F31" s="23" t="s">
        <v>143</v>
      </c>
      <c r="G31" s="23" t="s">
        <v>140</v>
      </c>
      <c r="H31" s="25">
        <v>1</v>
      </c>
      <c r="I31" s="25">
        <v>1</v>
      </c>
      <c r="J31" s="25">
        <v>1</v>
      </c>
    </row>
    <row r="32" spans="1:10" ht="25.5" outlineLevel="3" x14ac:dyDescent="0.2">
      <c r="A32" s="19"/>
      <c r="B32" s="27" t="str">
        <f t="shared" si="8"/>
        <v>LĐQL-4.15</v>
      </c>
      <c r="C32" s="135"/>
      <c r="D32" s="135">
        <f t="shared" si="10"/>
        <v>15</v>
      </c>
      <c r="E32" s="78" t="s">
        <v>175</v>
      </c>
      <c r="F32" s="23" t="s">
        <v>143</v>
      </c>
      <c r="G32" s="23" t="s">
        <v>140</v>
      </c>
      <c r="H32" s="25">
        <v>1</v>
      </c>
      <c r="I32" s="25">
        <v>1</v>
      </c>
      <c r="J32" s="25">
        <v>1</v>
      </c>
    </row>
    <row r="33" spans="1:10" ht="25.5" outlineLevel="3" x14ac:dyDescent="0.2">
      <c r="A33" s="19"/>
      <c r="B33" s="27" t="str">
        <f t="shared" si="8"/>
        <v>LĐQL-4.16</v>
      </c>
      <c r="C33" s="135"/>
      <c r="D33" s="135">
        <f t="shared" ref="D33:D46" si="11">D32+1</f>
        <v>16</v>
      </c>
      <c r="E33" s="78" t="s">
        <v>178</v>
      </c>
      <c r="F33" s="23" t="s">
        <v>143</v>
      </c>
      <c r="G33" s="23" t="s">
        <v>140</v>
      </c>
      <c r="H33" s="25">
        <v>1</v>
      </c>
      <c r="I33" s="25">
        <v>1</v>
      </c>
      <c r="J33" s="25">
        <v>1</v>
      </c>
    </row>
    <row r="34" spans="1:10" ht="25.5" outlineLevel="3" x14ac:dyDescent="0.2">
      <c r="A34" s="19"/>
      <c r="B34" s="27" t="str">
        <f t="shared" si="8"/>
        <v>LĐQL-4.17</v>
      </c>
      <c r="C34" s="135"/>
      <c r="D34" s="135">
        <f t="shared" si="11"/>
        <v>17</v>
      </c>
      <c r="E34" s="96" t="s">
        <v>7</v>
      </c>
      <c r="F34" s="23" t="s">
        <v>143</v>
      </c>
      <c r="G34" s="23" t="s">
        <v>140</v>
      </c>
      <c r="H34" s="25">
        <v>1</v>
      </c>
      <c r="I34" s="25">
        <v>1</v>
      </c>
      <c r="J34" s="25">
        <v>1</v>
      </c>
    </row>
    <row r="35" spans="1:10" ht="25.5" outlineLevel="3" x14ac:dyDescent="0.2">
      <c r="A35" s="19"/>
      <c r="B35" s="27" t="str">
        <f t="shared" si="8"/>
        <v>LĐQL-4.18</v>
      </c>
      <c r="C35" s="135"/>
      <c r="D35" s="135">
        <f t="shared" si="11"/>
        <v>18</v>
      </c>
      <c r="E35" s="96" t="s">
        <v>186</v>
      </c>
      <c r="F35" s="23" t="s">
        <v>143</v>
      </c>
      <c r="G35" s="23" t="s">
        <v>140</v>
      </c>
      <c r="H35" s="25">
        <v>1</v>
      </c>
      <c r="I35" s="25">
        <v>1</v>
      </c>
      <c r="J35" s="25">
        <v>1</v>
      </c>
    </row>
    <row r="36" spans="1:10" ht="25.5" outlineLevel="3" x14ac:dyDescent="0.2">
      <c r="A36" s="19"/>
      <c r="B36" s="27" t="str">
        <f t="shared" si="8"/>
        <v>LĐQL-4.19</v>
      </c>
      <c r="C36" s="135"/>
      <c r="D36" s="135">
        <f t="shared" si="11"/>
        <v>19</v>
      </c>
      <c r="E36" s="96" t="s">
        <v>188</v>
      </c>
      <c r="F36" s="23" t="s">
        <v>143</v>
      </c>
      <c r="G36" s="23" t="s">
        <v>140</v>
      </c>
      <c r="H36" s="25">
        <v>1</v>
      </c>
      <c r="I36" s="25">
        <v>1</v>
      </c>
      <c r="J36" s="25">
        <v>1</v>
      </c>
    </row>
    <row r="37" spans="1:10" outlineLevel="3" x14ac:dyDescent="0.2">
      <c r="A37" s="19"/>
      <c r="B37" s="27" t="str">
        <f t="shared" si="8"/>
        <v>LĐQL-4.20</v>
      </c>
      <c r="C37" s="135"/>
      <c r="D37" s="135">
        <f t="shared" si="11"/>
        <v>20</v>
      </c>
      <c r="E37" s="78" t="s">
        <v>880</v>
      </c>
      <c r="F37" s="26" t="s">
        <v>139</v>
      </c>
      <c r="G37" s="26" t="s">
        <v>140</v>
      </c>
      <c r="H37" s="25">
        <v>1</v>
      </c>
      <c r="I37" s="25">
        <v>1</v>
      </c>
      <c r="J37" s="25">
        <v>1</v>
      </c>
    </row>
    <row r="38" spans="1:10" outlineLevel="3" x14ac:dyDescent="0.2">
      <c r="A38" s="19"/>
      <c r="B38" s="27" t="str">
        <f t="shared" si="8"/>
        <v>LĐQL-4.21</v>
      </c>
      <c r="C38" s="135"/>
      <c r="D38" s="135">
        <f t="shared" si="11"/>
        <v>21</v>
      </c>
      <c r="E38" s="78" t="s">
        <v>881</v>
      </c>
      <c r="F38" s="26" t="s">
        <v>139</v>
      </c>
      <c r="G38" s="26" t="s">
        <v>140</v>
      </c>
      <c r="H38" s="25">
        <v>1</v>
      </c>
      <c r="I38" s="25">
        <v>1</v>
      </c>
      <c r="J38" s="25">
        <v>1</v>
      </c>
    </row>
    <row r="39" spans="1:10" outlineLevel="3" x14ac:dyDescent="0.2">
      <c r="A39" s="19"/>
      <c r="B39" s="27" t="str">
        <f t="shared" si="8"/>
        <v>LĐQL-4.22</v>
      </c>
      <c r="C39" s="135"/>
      <c r="D39" s="135">
        <f t="shared" si="11"/>
        <v>22</v>
      </c>
      <c r="E39" s="78" t="s">
        <v>190</v>
      </c>
      <c r="F39" s="26" t="s">
        <v>139</v>
      </c>
      <c r="G39" s="27" t="s">
        <v>140</v>
      </c>
      <c r="H39" s="25">
        <v>1</v>
      </c>
      <c r="I39" s="25">
        <v>1</v>
      </c>
      <c r="J39" s="25">
        <v>1</v>
      </c>
    </row>
    <row r="40" spans="1:10" ht="25.5" outlineLevel="3" x14ac:dyDescent="0.2">
      <c r="A40" s="19"/>
      <c r="B40" s="27" t="str">
        <f t="shared" si="8"/>
        <v>LĐQL-4.23</v>
      </c>
      <c r="C40" s="135"/>
      <c r="D40" s="135">
        <f t="shared" si="11"/>
        <v>23</v>
      </c>
      <c r="E40" s="78" t="s">
        <v>578</v>
      </c>
      <c r="F40" s="23" t="s">
        <v>143</v>
      </c>
      <c r="G40" s="26" t="s">
        <v>140</v>
      </c>
      <c r="H40" s="25">
        <v>1</v>
      </c>
      <c r="I40" s="25">
        <v>1</v>
      </c>
      <c r="J40" s="25">
        <v>1</v>
      </c>
    </row>
    <row r="41" spans="1:10" outlineLevel="3" x14ac:dyDescent="0.2">
      <c r="A41" s="19"/>
      <c r="B41" s="27" t="str">
        <f t="shared" si="8"/>
        <v>LĐQL-4.24</v>
      </c>
      <c r="C41" s="135"/>
      <c r="D41" s="135">
        <f t="shared" si="11"/>
        <v>24</v>
      </c>
      <c r="E41" s="78" t="s">
        <v>879</v>
      </c>
      <c r="F41" s="26" t="s">
        <v>139</v>
      </c>
      <c r="G41" s="26" t="s">
        <v>140</v>
      </c>
      <c r="H41" s="25">
        <v>1</v>
      </c>
      <c r="I41" s="25">
        <v>1</v>
      </c>
      <c r="J41" s="25">
        <v>1</v>
      </c>
    </row>
    <row r="42" spans="1:10" outlineLevel="3" x14ac:dyDescent="0.2">
      <c r="A42" s="19"/>
      <c r="B42" s="27" t="str">
        <f t="shared" si="8"/>
        <v>LĐQL-4.25</v>
      </c>
      <c r="C42" s="135"/>
      <c r="D42" s="135">
        <f t="shared" si="11"/>
        <v>25</v>
      </c>
      <c r="E42" s="39" t="s">
        <v>191</v>
      </c>
      <c r="F42" s="26" t="s">
        <v>139</v>
      </c>
      <c r="G42" s="26" t="s">
        <v>140</v>
      </c>
      <c r="H42" s="25">
        <v>1</v>
      </c>
      <c r="I42" s="25">
        <v>1</v>
      </c>
      <c r="J42" s="25">
        <v>1</v>
      </c>
    </row>
    <row r="43" spans="1:10" outlineLevel="3" x14ac:dyDescent="0.2">
      <c r="A43" s="19"/>
      <c r="B43" s="27" t="str">
        <f t="shared" si="8"/>
        <v>LĐQL-4.26</v>
      </c>
      <c r="C43" s="135"/>
      <c r="D43" s="135">
        <f t="shared" si="11"/>
        <v>26</v>
      </c>
      <c r="E43" s="97" t="s">
        <v>193</v>
      </c>
      <c r="F43" s="29" t="s">
        <v>139</v>
      </c>
      <c r="G43" s="29" t="s">
        <v>140</v>
      </c>
      <c r="H43" s="30">
        <v>1</v>
      </c>
      <c r="I43" s="30">
        <v>1</v>
      </c>
      <c r="J43" s="30">
        <v>1</v>
      </c>
    </row>
    <row r="44" spans="1:10" outlineLevel="3" x14ac:dyDescent="0.2">
      <c r="A44" s="19"/>
      <c r="B44" s="27" t="str">
        <f t="shared" si="8"/>
        <v>LĐQL-4.27</v>
      </c>
      <c r="C44" s="135"/>
      <c r="D44" s="135">
        <f t="shared" si="11"/>
        <v>27</v>
      </c>
      <c r="E44" s="78" t="s">
        <v>195</v>
      </c>
      <c r="F44" s="26" t="s">
        <v>139</v>
      </c>
      <c r="G44" s="26" t="s">
        <v>140</v>
      </c>
      <c r="H44" s="19">
        <v>1</v>
      </c>
      <c r="I44" s="19">
        <v>1</v>
      </c>
      <c r="J44" s="19">
        <v>1</v>
      </c>
    </row>
    <row r="45" spans="1:10" outlineLevel="3" x14ac:dyDescent="0.2">
      <c r="A45" s="19"/>
      <c r="B45" s="27" t="str">
        <f t="shared" si="8"/>
        <v>LĐQL-4.28</v>
      </c>
      <c r="C45" s="135"/>
      <c r="D45" s="135">
        <f t="shared" si="11"/>
        <v>28</v>
      </c>
      <c r="E45" s="78" t="s">
        <v>197</v>
      </c>
      <c r="F45" s="26" t="s">
        <v>139</v>
      </c>
      <c r="G45" s="26" t="s">
        <v>140</v>
      </c>
      <c r="H45" s="19">
        <v>1</v>
      </c>
      <c r="I45" s="19">
        <v>1</v>
      </c>
      <c r="J45" s="19">
        <v>1</v>
      </c>
    </row>
    <row r="46" spans="1:10" outlineLevel="3" x14ac:dyDescent="0.2">
      <c r="A46" s="19"/>
      <c r="B46" s="27" t="str">
        <f t="shared" si="8"/>
        <v>LĐQL-4.29</v>
      </c>
      <c r="C46" s="135"/>
      <c r="D46" s="135">
        <f t="shared" si="11"/>
        <v>29</v>
      </c>
      <c r="E46" s="78" t="s">
        <v>199</v>
      </c>
      <c r="F46" s="26" t="s">
        <v>139</v>
      </c>
      <c r="G46" s="26" t="s">
        <v>140</v>
      </c>
      <c r="H46" s="19">
        <v>1</v>
      </c>
      <c r="I46" s="19">
        <v>1</v>
      </c>
      <c r="J46" s="19">
        <v>1</v>
      </c>
    </row>
    <row r="47" spans="1:10" outlineLevel="3" x14ac:dyDescent="0.2">
      <c r="A47" s="19"/>
      <c r="B47" s="27" t="str">
        <f t="shared" ref="B47" si="12">IF(ISBLANK(D47),"",_xlfn.CONCAT($A$17,".",D47))</f>
        <v>LĐQL-4.30</v>
      </c>
      <c r="C47" s="135"/>
      <c r="D47" s="135">
        <f t="shared" ref="D47:D56" si="13">D46+1</f>
        <v>30</v>
      </c>
      <c r="E47" s="96" t="s">
        <v>201</v>
      </c>
      <c r="F47" s="26" t="s">
        <v>139</v>
      </c>
      <c r="G47" s="26" t="s">
        <v>140</v>
      </c>
      <c r="H47" s="25">
        <v>1</v>
      </c>
      <c r="I47" s="25">
        <v>1</v>
      </c>
      <c r="J47" s="25">
        <v>1</v>
      </c>
    </row>
    <row r="48" spans="1:10" outlineLevel="3" x14ac:dyDescent="0.2">
      <c r="A48" s="19"/>
      <c r="B48" s="27" t="str">
        <f t="shared" ref="B48:B56" si="14">IF(ISBLANK(D48),"",_xlfn.CONCAT($A$17,".",D48))</f>
        <v>LĐQL-4.31</v>
      </c>
      <c r="C48" s="135"/>
      <c r="D48" s="135">
        <f t="shared" si="13"/>
        <v>31</v>
      </c>
      <c r="E48" s="96" t="s">
        <v>203</v>
      </c>
      <c r="F48" s="23" t="s">
        <v>139</v>
      </c>
      <c r="G48" s="23" t="s">
        <v>140</v>
      </c>
      <c r="H48" s="25">
        <v>1</v>
      </c>
      <c r="I48" s="25">
        <v>1</v>
      </c>
      <c r="J48" s="25">
        <v>1</v>
      </c>
    </row>
    <row r="49" spans="1:10" ht="25.5" outlineLevel="3" x14ac:dyDescent="0.2">
      <c r="A49" s="19"/>
      <c r="B49" s="27" t="str">
        <f t="shared" si="14"/>
        <v>LĐQL-4.32</v>
      </c>
      <c r="C49" s="135"/>
      <c r="D49" s="135">
        <f t="shared" si="13"/>
        <v>32</v>
      </c>
      <c r="E49" s="96" t="s">
        <v>205</v>
      </c>
      <c r="F49" s="23" t="s">
        <v>143</v>
      </c>
      <c r="G49" s="23" t="s">
        <v>140</v>
      </c>
      <c r="H49" s="25">
        <v>1</v>
      </c>
      <c r="I49" s="25">
        <v>1</v>
      </c>
      <c r="J49" s="25">
        <v>1</v>
      </c>
    </row>
    <row r="50" spans="1:10" ht="25.5" outlineLevel="3" x14ac:dyDescent="0.2">
      <c r="A50" s="19"/>
      <c r="B50" s="27" t="str">
        <f t="shared" si="14"/>
        <v>LĐQL-4.33</v>
      </c>
      <c r="C50" s="135"/>
      <c r="D50" s="135">
        <f t="shared" si="13"/>
        <v>33</v>
      </c>
      <c r="E50" s="96" t="s">
        <v>207</v>
      </c>
      <c r="F50" s="23" t="s">
        <v>143</v>
      </c>
      <c r="G50" s="23" t="s">
        <v>140</v>
      </c>
      <c r="H50" s="25">
        <v>1</v>
      </c>
      <c r="I50" s="25">
        <v>1</v>
      </c>
      <c r="J50" s="25">
        <v>1</v>
      </c>
    </row>
    <row r="51" spans="1:10" ht="25.5" outlineLevel="3" x14ac:dyDescent="0.2">
      <c r="A51" s="19"/>
      <c r="B51" s="27" t="str">
        <f t="shared" si="14"/>
        <v>LĐQL-4.34</v>
      </c>
      <c r="C51" s="135"/>
      <c r="D51" s="135">
        <f t="shared" si="13"/>
        <v>34</v>
      </c>
      <c r="E51" s="96" t="s">
        <v>209</v>
      </c>
      <c r="F51" s="23" t="s">
        <v>143</v>
      </c>
      <c r="G51" s="23" t="s">
        <v>140</v>
      </c>
      <c r="H51" s="25">
        <v>1</v>
      </c>
      <c r="I51" s="25">
        <v>1</v>
      </c>
      <c r="J51" s="25">
        <v>1</v>
      </c>
    </row>
    <row r="52" spans="1:10" ht="25.5" outlineLevel="3" x14ac:dyDescent="0.2">
      <c r="A52" s="19"/>
      <c r="B52" s="27" t="str">
        <f t="shared" si="14"/>
        <v>LĐQL-4.35</v>
      </c>
      <c r="C52" s="135"/>
      <c r="D52" s="135">
        <f t="shared" si="13"/>
        <v>35</v>
      </c>
      <c r="E52" s="96" t="s">
        <v>211</v>
      </c>
      <c r="F52" s="23" t="s">
        <v>143</v>
      </c>
      <c r="G52" s="23" t="s">
        <v>140</v>
      </c>
      <c r="H52" s="25">
        <v>1</v>
      </c>
      <c r="I52" s="25">
        <v>1</v>
      </c>
      <c r="J52" s="25">
        <v>1</v>
      </c>
    </row>
    <row r="53" spans="1:10" ht="25.5" outlineLevel="3" x14ac:dyDescent="0.2">
      <c r="A53" s="19"/>
      <c r="B53" s="27" t="str">
        <f t="shared" si="14"/>
        <v>LĐQL-4.36</v>
      </c>
      <c r="C53" s="135"/>
      <c r="D53" s="135">
        <f t="shared" si="13"/>
        <v>36</v>
      </c>
      <c r="E53" s="96" t="s">
        <v>213</v>
      </c>
      <c r="F53" s="23" t="s">
        <v>143</v>
      </c>
      <c r="G53" s="23" t="s">
        <v>140</v>
      </c>
      <c r="H53" s="25">
        <v>1</v>
      </c>
      <c r="I53" s="25">
        <v>1</v>
      </c>
      <c r="J53" s="25">
        <v>1</v>
      </c>
    </row>
    <row r="54" spans="1:10" ht="25.5" outlineLevel="3" x14ac:dyDescent="0.2">
      <c r="A54" s="19"/>
      <c r="B54" s="27" t="str">
        <f t="shared" si="14"/>
        <v>LĐQL-4.37</v>
      </c>
      <c r="C54" s="135"/>
      <c r="D54" s="135">
        <f t="shared" si="13"/>
        <v>37</v>
      </c>
      <c r="E54" s="96" t="s">
        <v>215</v>
      </c>
      <c r="F54" s="23" t="s">
        <v>143</v>
      </c>
      <c r="G54" s="23" t="s">
        <v>140</v>
      </c>
      <c r="H54" s="25">
        <v>1</v>
      </c>
      <c r="I54" s="25">
        <v>1</v>
      </c>
      <c r="J54" s="25">
        <v>1</v>
      </c>
    </row>
    <row r="55" spans="1:10" ht="25.5" outlineLevel="3" x14ac:dyDescent="0.2">
      <c r="A55" s="19"/>
      <c r="B55" s="27" t="str">
        <f t="shared" si="14"/>
        <v>LĐQL-4.38</v>
      </c>
      <c r="C55" s="135"/>
      <c r="D55" s="135">
        <f t="shared" si="13"/>
        <v>38</v>
      </c>
      <c r="E55" s="96" t="s">
        <v>217</v>
      </c>
      <c r="F55" s="23" t="s">
        <v>143</v>
      </c>
      <c r="G55" s="23" t="s">
        <v>140</v>
      </c>
      <c r="H55" s="25">
        <v>1</v>
      </c>
      <c r="I55" s="25">
        <v>1</v>
      </c>
      <c r="J55" s="25">
        <v>1</v>
      </c>
    </row>
    <row r="56" spans="1:10" ht="25.5" outlineLevel="3" x14ac:dyDescent="0.2">
      <c r="A56" s="19"/>
      <c r="B56" s="27" t="str">
        <f t="shared" si="14"/>
        <v>LĐQL-4.39</v>
      </c>
      <c r="C56" s="135"/>
      <c r="D56" s="135">
        <f t="shared" si="13"/>
        <v>39</v>
      </c>
      <c r="E56" s="96" t="s">
        <v>219</v>
      </c>
      <c r="F56" s="23" t="s">
        <v>143</v>
      </c>
      <c r="G56" s="23" t="s">
        <v>140</v>
      </c>
      <c r="H56" s="25">
        <v>1</v>
      </c>
      <c r="I56" s="25">
        <v>1</v>
      </c>
      <c r="J56" s="25">
        <v>1</v>
      </c>
    </row>
    <row r="57" spans="1:10" s="161" customFormat="1" ht="25.5" outlineLevel="2" x14ac:dyDescent="0.2">
      <c r="A57" s="154" t="str">
        <f>IF(ISBLANK(C57),"",_xlfn.CONCAT("LĐQL","-",C57))</f>
        <v>LĐQL-5</v>
      </c>
      <c r="B57" s="155"/>
      <c r="C57" s="156">
        <f>C17+1</f>
        <v>5</v>
      </c>
      <c r="D57" s="156"/>
      <c r="E57" s="162" t="s">
        <v>882</v>
      </c>
      <c r="F57" s="158" t="s">
        <v>143</v>
      </c>
      <c r="G57" s="159" t="s">
        <v>140</v>
      </c>
      <c r="H57" s="160">
        <f t="shared" ref="H57:J57" si="15">SUM(H58:H95)</f>
        <v>59</v>
      </c>
      <c r="I57" s="160">
        <f t="shared" si="15"/>
        <v>60</v>
      </c>
      <c r="J57" s="160">
        <f t="shared" si="15"/>
        <v>60</v>
      </c>
    </row>
    <row r="58" spans="1:10" ht="25.5" outlineLevel="3" x14ac:dyDescent="0.2">
      <c r="A58" s="19"/>
      <c r="B58" s="27" t="str">
        <f t="shared" ref="B58:B85" si="16">IF(ISBLANK(D58),"",_xlfn.CONCAT($A$57,".",D58))</f>
        <v>LĐQL-5.1</v>
      </c>
      <c r="C58" s="135"/>
      <c r="D58" s="135">
        <v>1</v>
      </c>
      <c r="E58" s="96" t="s">
        <v>146</v>
      </c>
      <c r="F58" s="23" t="s">
        <v>143</v>
      </c>
      <c r="G58" s="23" t="s">
        <v>140</v>
      </c>
      <c r="H58" s="19">
        <v>1</v>
      </c>
      <c r="I58" s="19">
        <v>1</v>
      </c>
      <c r="J58" s="19">
        <v>1</v>
      </c>
    </row>
    <row r="59" spans="1:10" ht="25.5" outlineLevel="3" x14ac:dyDescent="0.2">
      <c r="A59" s="19"/>
      <c r="B59" s="27" t="str">
        <f t="shared" si="16"/>
        <v>LĐQL-5.2</v>
      </c>
      <c r="C59" s="135"/>
      <c r="D59" s="135">
        <f t="shared" ref="D59:D68" si="17">D58+1</f>
        <v>2</v>
      </c>
      <c r="E59" s="96" t="s">
        <v>148</v>
      </c>
      <c r="F59" s="23" t="s">
        <v>143</v>
      </c>
      <c r="G59" s="23" t="s">
        <v>140</v>
      </c>
      <c r="H59" s="19">
        <v>1</v>
      </c>
      <c r="I59" s="19">
        <v>1</v>
      </c>
      <c r="J59" s="19">
        <v>1</v>
      </c>
    </row>
    <row r="60" spans="1:10" ht="25.5" outlineLevel="3" x14ac:dyDescent="0.2">
      <c r="A60" s="19"/>
      <c r="B60" s="27" t="str">
        <f t="shared" si="16"/>
        <v>LĐQL-5.3</v>
      </c>
      <c r="C60" s="135"/>
      <c r="D60" s="135">
        <f t="shared" si="17"/>
        <v>3</v>
      </c>
      <c r="E60" s="96" t="s">
        <v>150</v>
      </c>
      <c r="F60" s="23" t="s">
        <v>143</v>
      </c>
      <c r="G60" s="23" t="s">
        <v>140</v>
      </c>
      <c r="H60" s="19">
        <v>1</v>
      </c>
      <c r="I60" s="19">
        <v>1</v>
      </c>
      <c r="J60" s="19">
        <v>1</v>
      </c>
    </row>
    <row r="61" spans="1:10" ht="25.5" outlineLevel="3" x14ac:dyDescent="0.2">
      <c r="A61" s="19"/>
      <c r="B61" s="27" t="str">
        <f t="shared" si="16"/>
        <v>LĐQL-5.4</v>
      </c>
      <c r="C61" s="135"/>
      <c r="D61" s="135">
        <f t="shared" si="17"/>
        <v>4</v>
      </c>
      <c r="E61" s="96" t="s">
        <v>152</v>
      </c>
      <c r="F61" s="23" t="s">
        <v>143</v>
      </c>
      <c r="G61" s="23" t="s">
        <v>140</v>
      </c>
      <c r="H61" s="19">
        <v>2</v>
      </c>
      <c r="I61" s="19">
        <v>2</v>
      </c>
      <c r="J61" s="19">
        <v>2</v>
      </c>
    </row>
    <row r="62" spans="1:10" ht="25.5" outlineLevel="3" x14ac:dyDescent="0.2">
      <c r="A62" s="19"/>
      <c r="B62" s="27" t="str">
        <f t="shared" si="16"/>
        <v>LĐQL-5.5</v>
      </c>
      <c r="C62" s="135"/>
      <c r="D62" s="135">
        <f t="shared" si="17"/>
        <v>5</v>
      </c>
      <c r="E62" s="96" t="s">
        <v>154</v>
      </c>
      <c r="F62" s="23" t="s">
        <v>143</v>
      </c>
      <c r="G62" s="23" t="s">
        <v>140</v>
      </c>
      <c r="H62" s="19">
        <v>1</v>
      </c>
      <c r="I62" s="19">
        <v>1</v>
      </c>
      <c r="J62" s="19">
        <v>1</v>
      </c>
    </row>
    <row r="63" spans="1:10" ht="25.5" outlineLevel="3" x14ac:dyDescent="0.2">
      <c r="A63" s="19"/>
      <c r="B63" s="27" t="str">
        <f t="shared" si="16"/>
        <v>LĐQL-5.6</v>
      </c>
      <c r="C63" s="135"/>
      <c r="D63" s="135">
        <f t="shared" si="17"/>
        <v>6</v>
      </c>
      <c r="E63" s="78" t="s">
        <v>156</v>
      </c>
      <c r="F63" s="23" t="s">
        <v>143</v>
      </c>
      <c r="G63" s="23" t="s">
        <v>140</v>
      </c>
      <c r="H63" s="19">
        <v>2</v>
      </c>
      <c r="I63" s="19">
        <v>2</v>
      </c>
      <c r="J63" s="19">
        <v>2</v>
      </c>
    </row>
    <row r="64" spans="1:10" ht="25.5" outlineLevel="3" x14ac:dyDescent="0.2">
      <c r="A64" s="19"/>
      <c r="B64" s="27" t="str">
        <f t="shared" si="16"/>
        <v>LĐQL-5.7</v>
      </c>
      <c r="C64" s="135"/>
      <c r="D64" s="135">
        <f t="shared" si="17"/>
        <v>7</v>
      </c>
      <c r="E64" s="78" t="s">
        <v>158</v>
      </c>
      <c r="F64" s="23" t="s">
        <v>143</v>
      </c>
      <c r="G64" s="23" t="s">
        <v>140</v>
      </c>
      <c r="H64" s="25">
        <v>1</v>
      </c>
      <c r="I64" s="25">
        <v>1</v>
      </c>
      <c r="J64" s="25">
        <v>1</v>
      </c>
    </row>
    <row r="65" spans="1:10" ht="25.5" outlineLevel="3" x14ac:dyDescent="0.2">
      <c r="A65" s="19"/>
      <c r="B65" s="27" t="str">
        <f t="shared" si="16"/>
        <v>LĐQL-5.8</v>
      </c>
      <c r="C65" s="135"/>
      <c r="D65" s="135">
        <f t="shared" si="17"/>
        <v>8</v>
      </c>
      <c r="E65" s="39" t="s">
        <v>160</v>
      </c>
      <c r="F65" s="23" t="s">
        <v>143</v>
      </c>
      <c r="G65" s="23" t="s">
        <v>140</v>
      </c>
      <c r="H65" s="25">
        <v>1</v>
      </c>
      <c r="I65" s="25">
        <v>1</v>
      </c>
      <c r="J65" s="25">
        <v>1</v>
      </c>
    </row>
    <row r="66" spans="1:10" ht="25.5" outlineLevel="3" x14ac:dyDescent="0.2">
      <c r="A66" s="19"/>
      <c r="B66" s="27" t="str">
        <f t="shared" si="16"/>
        <v>LĐQL-5.9</v>
      </c>
      <c r="C66" s="135"/>
      <c r="D66" s="135">
        <f t="shared" si="17"/>
        <v>9</v>
      </c>
      <c r="E66" s="39" t="s">
        <v>161</v>
      </c>
      <c r="F66" s="23" t="s">
        <v>143</v>
      </c>
      <c r="G66" s="23" t="s">
        <v>140</v>
      </c>
      <c r="H66" s="25">
        <v>1</v>
      </c>
      <c r="I66" s="25">
        <v>1</v>
      </c>
      <c r="J66" s="25">
        <v>1</v>
      </c>
    </row>
    <row r="67" spans="1:10" ht="25.5" outlineLevel="3" x14ac:dyDescent="0.2">
      <c r="A67" s="19"/>
      <c r="B67" s="27" t="str">
        <f t="shared" si="16"/>
        <v>LĐQL-5.10</v>
      </c>
      <c r="C67" s="135"/>
      <c r="D67" s="135">
        <f t="shared" si="17"/>
        <v>10</v>
      </c>
      <c r="E67" s="78" t="s">
        <v>164</v>
      </c>
      <c r="F67" s="23" t="s">
        <v>143</v>
      </c>
      <c r="G67" s="23" t="s">
        <v>140</v>
      </c>
      <c r="H67" s="19">
        <v>1</v>
      </c>
      <c r="I67" s="19">
        <v>1</v>
      </c>
      <c r="J67" s="19">
        <v>1</v>
      </c>
    </row>
    <row r="68" spans="1:10" ht="25.5" outlineLevel="3" x14ac:dyDescent="0.2">
      <c r="A68" s="19"/>
      <c r="B68" s="27" t="str">
        <f t="shared" si="16"/>
        <v>LĐQL-5.11</v>
      </c>
      <c r="C68" s="135"/>
      <c r="D68" s="135">
        <f t="shared" si="17"/>
        <v>11</v>
      </c>
      <c r="E68" s="78" t="s">
        <v>166</v>
      </c>
      <c r="F68" s="23" t="s">
        <v>143</v>
      </c>
      <c r="G68" s="23" t="s">
        <v>140</v>
      </c>
      <c r="H68" s="19">
        <v>2</v>
      </c>
      <c r="I68" s="19">
        <v>2</v>
      </c>
      <c r="J68" s="19">
        <v>2</v>
      </c>
    </row>
    <row r="69" spans="1:10" ht="25.5" outlineLevel="3" x14ac:dyDescent="0.2">
      <c r="A69" s="19"/>
      <c r="B69" s="27" t="str">
        <f t="shared" si="16"/>
        <v>LĐQL-5.12</v>
      </c>
      <c r="C69" s="135"/>
      <c r="D69" s="135">
        <f t="shared" ref="D69" si="18">D68+1</f>
        <v>12</v>
      </c>
      <c r="E69" s="78" t="s">
        <v>168</v>
      </c>
      <c r="F69" s="23" t="s">
        <v>143</v>
      </c>
      <c r="G69" s="23" t="s">
        <v>140</v>
      </c>
      <c r="H69" s="19">
        <v>1</v>
      </c>
      <c r="I69" s="19">
        <v>1</v>
      </c>
      <c r="J69" s="19">
        <v>1</v>
      </c>
    </row>
    <row r="70" spans="1:10" ht="25.5" outlineLevel="3" x14ac:dyDescent="0.2">
      <c r="A70" s="19"/>
      <c r="B70" s="27" t="str">
        <f t="shared" si="16"/>
        <v>LĐQL-5.13</v>
      </c>
      <c r="C70" s="135"/>
      <c r="D70" s="135">
        <f t="shared" ref="D70:D74" si="19">D69+1</f>
        <v>13</v>
      </c>
      <c r="E70" s="96" t="s">
        <v>173</v>
      </c>
      <c r="F70" s="23" t="s">
        <v>143</v>
      </c>
      <c r="G70" s="23" t="s">
        <v>140</v>
      </c>
      <c r="H70" s="25">
        <v>0</v>
      </c>
      <c r="I70" s="25">
        <v>1</v>
      </c>
      <c r="J70" s="25">
        <v>1</v>
      </c>
    </row>
    <row r="71" spans="1:10" ht="25.5" outlineLevel="3" x14ac:dyDescent="0.2">
      <c r="A71" s="19"/>
      <c r="B71" s="27" t="str">
        <f t="shared" si="16"/>
        <v>LĐQL-5.14</v>
      </c>
      <c r="C71" s="135"/>
      <c r="D71" s="135">
        <f t="shared" si="19"/>
        <v>14</v>
      </c>
      <c r="E71" s="78" t="s">
        <v>176</v>
      </c>
      <c r="F71" s="23" t="s">
        <v>143</v>
      </c>
      <c r="G71" s="23" t="s">
        <v>140</v>
      </c>
      <c r="H71" s="25">
        <v>1</v>
      </c>
      <c r="I71" s="25">
        <v>1</v>
      </c>
      <c r="J71" s="25">
        <v>1</v>
      </c>
    </row>
    <row r="72" spans="1:10" ht="25.5" outlineLevel="3" x14ac:dyDescent="0.2">
      <c r="A72" s="19"/>
      <c r="B72" s="27" t="str">
        <f t="shared" si="16"/>
        <v>LĐQL-5.15</v>
      </c>
      <c r="C72" s="135"/>
      <c r="D72" s="135">
        <f t="shared" si="19"/>
        <v>15</v>
      </c>
      <c r="E72" s="78" t="s">
        <v>179</v>
      </c>
      <c r="F72" s="23" t="s">
        <v>143</v>
      </c>
      <c r="G72" s="23" t="s">
        <v>140</v>
      </c>
      <c r="H72" s="25">
        <v>1</v>
      </c>
      <c r="I72" s="25">
        <v>1</v>
      </c>
      <c r="J72" s="25">
        <v>1</v>
      </c>
    </row>
    <row r="73" spans="1:10" ht="25.5" outlineLevel="3" x14ac:dyDescent="0.2">
      <c r="A73" s="19"/>
      <c r="B73" s="27" t="str">
        <f t="shared" si="16"/>
        <v>LĐQL-5.16</v>
      </c>
      <c r="C73" s="135"/>
      <c r="D73" s="135">
        <f t="shared" si="19"/>
        <v>16</v>
      </c>
      <c r="E73" s="96" t="s">
        <v>8</v>
      </c>
      <c r="F73" s="23" t="s">
        <v>143</v>
      </c>
      <c r="G73" s="23" t="s">
        <v>140</v>
      </c>
      <c r="H73" s="25">
        <v>1</v>
      </c>
      <c r="I73" s="25">
        <v>1</v>
      </c>
      <c r="J73" s="25">
        <v>1</v>
      </c>
    </row>
    <row r="74" spans="1:10" ht="25.5" outlineLevel="3" x14ac:dyDescent="0.2">
      <c r="A74" s="19"/>
      <c r="B74" s="27" t="str">
        <f t="shared" si="16"/>
        <v>LĐQL-5.17</v>
      </c>
      <c r="C74" s="135"/>
      <c r="D74" s="135">
        <f t="shared" si="19"/>
        <v>17</v>
      </c>
      <c r="E74" s="96" t="s">
        <v>187</v>
      </c>
      <c r="F74" s="23" t="s">
        <v>143</v>
      </c>
      <c r="G74" s="23" t="s">
        <v>140</v>
      </c>
      <c r="H74" s="25">
        <v>1</v>
      </c>
      <c r="I74" s="25">
        <v>1</v>
      </c>
      <c r="J74" s="25">
        <v>1</v>
      </c>
    </row>
    <row r="75" spans="1:10" ht="25.5" outlineLevel="3" x14ac:dyDescent="0.2">
      <c r="A75" s="19"/>
      <c r="B75" s="27" t="str">
        <f t="shared" si="16"/>
        <v>LĐQL-5.18</v>
      </c>
      <c r="C75" s="135"/>
      <c r="D75" s="135">
        <f t="shared" ref="D75:D85" si="20">D74+1</f>
        <v>18</v>
      </c>
      <c r="E75" s="96" t="s">
        <v>189</v>
      </c>
      <c r="F75" s="23" t="s">
        <v>143</v>
      </c>
      <c r="G75" s="23" t="s">
        <v>140</v>
      </c>
      <c r="H75" s="25">
        <v>1</v>
      </c>
      <c r="I75" s="25">
        <v>1</v>
      </c>
      <c r="J75" s="25">
        <v>1</v>
      </c>
    </row>
    <row r="76" spans="1:10" outlineLevel="3" x14ac:dyDescent="0.2">
      <c r="A76" s="19"/>
      <c r="B76" s="27" t="str">
        <f t="shared" si="16"/>
        <v>LĐQL-5.19</v>
      </c>
      <c r="C76" s="135"/>
      <c r="D76" s="135">
        <f t="shared" si="20"/>
        <v>19</v>
      </c>
      <c r="E76" s="78" t="s">
        <v>885</v>
      </c>
      <c r="F76" s="26" t="s">
        <v>139</v>
      </c>
      <c r="G76" s="26" t="s">
        <v>140</v>
      </c>
      <c r="H76" s="25">
        <v>2</v>
      </c>
      <c r="I76" s="25">
        <v>2</v>
      </c>
      <c r="J76" s="25">
        <v>2</v>
      </c>
    </row>
    <row r="77" spans="1:10" outlineLevel="3" x14ac:dyDescent="0.2">
      <c r="A77" s="19"/>
      <c r="B77" s="27" t="str">
        <f t="shared" si="16"/>
        <v>LĐQL-5.20</v>
      </c>
      <c r="C77" s="135"/>
      <c r="D77" s="135">
        <f t="shared" si="20"/>
        <v>20</v>
      </c>
      <c r="E77" s="78" t="s">
        <v>884</v>
      </c>
      <c r="F77" s="26" t="s">
        <v>139</v>
      </c>
      <c r="G77" s="26" t="s">
        <v>140</v>
      </c>
      <c r="H77" s="25">
        <v>2</v>
      </c>
      <c r="I77" s="25">
        <v>2</v>
      </c>
      <c r="J77" s="25">
        <v>2</v>
      </c>
    </row>
    <row r="78" spans="1:10" outlineLevel="3" x14ac:dyDescent="0.2">
      <c r="A78" s="19"/>
      <c r="B78" s="27" t="str">
        <f t="shared" si="16"/>
        <v>LĐQL-5.21</v>
      </c>
      <c r="C78" s="135"/>
      <c r="D78" s="135">
        <f t="shared" si="20"/>
        <v>21</v>
      </c>
      <c r="E78" s="78" t="s">
        <v>886</v>
      </c>
      <c r="F78" s="26" t="s">
        <v>139</v>
      </c>
      <c r="G78" s="27" t="s">
        <v>140</v>
      </c>
      <c r="H78" s="25">
        <v>2</v>
      </c>
      <c r="I78" s="25">
        <v>2</v>
      </c>
      <c r="J78" s="25">
        <v>2</v>
      </c>
    </row>
    <row r="79" spans="1:10" outlineLevel="3" x14ac:dyDescent="0.2">
      <c r="A79" s="19"/>
      <c r="B79" s="27" t="str">
        <f t="shared" si="16"/>
        <v>LĐQL-5.22</v>
      </c>
      <c r="C79" s="135"/>
      <c r="D79" s="135">
        <f t="shared" si="20"/>
        <v>22</v>
      </c>
      <c r="E79" s="78" t="s">
        <v>579</v>
      </c>
      <c r="F79" s="26" t="s">
        <v>139</v>
      </c>
      <c r="G79" s="26" t="s">
        <v>140</v>
      </c>
      <c r="H79" s="25">
        <v>1</v>
      </c>
      <c r="I79" s="25">
        <v>1</v>
      </c>
      <c r="J79" s="25">
        <v>1</v>
      </c>
    </row>
    <row r="80" spans="1:10" outlineLevel="3" x14ac:dyDescent="0.2">
      <c r="A80" s="19"/>
      <c r="B80" s="27" t="str">
        <f t="shared" si="16"/>
        <v>LĐQL-5.23</v>
      </c>
      <c r="C80" s="135"/>
      <c r="D80" s="135">
        <f t="shared" si="20"/>
        <v>23</v>
      </c>
      <c r="E80" s="78" t="s">
        <v>883</v>
      </c>
      <c r="F80" s="26" t="s">
        <v>139</v>
      </c>
      <c r="G80" s="26" t="s">
        <v>140</v>
      </c>
      <c r="H80" s="25">
        <v>2</v>
      </c>
      <c r="I80" s="25">
        <v>2</v>
      </c>
      <c r="J80" s="25">
        <v>2</v>
      </c>
    </row>
    <row r="81" spans="1:10" outlineLevel="3" x14ac:dyDescent="0.2">
      <c r="A81" s="19"/>
      <c r="B81" s="27" t="str">
        <f t="shared" si="16"/>
        <v>LĐQL-5.24</v>
      </c>
      <c r="C81" s="135"/>
      <c r="D81" s="135">
        <f t="shared" si="20"/>
        <v>24</v>
      </c>
      <c r="E81" s="39" t="s">
        <v>192</v>
      </c>
      <c r="F81" s="26" t="s">
        <v>139</v>
      </c>
      <c r="G81" s="26" t="s">
        <v>140</v>
      </c>
      <c r="H81" s="25">
        <v>2</v>
      </c>
      <c r="I81" s="25">
        <v>2</v>
      </c>
      <c r="J81" s="25">
        <v>2</v>
      </c>
    </row>
    <row r="82" spans="1:10" outlineLevel="3" x14ac:dyDescent="0.2">
      <c r="A82" s="19"/>
      <c r="B82" s="27" t="str">
        <f t="shared" si="16"/>
        <v>LĐQL-5.25</v>
      </c>
      <c r="C82" s="135"/>
      <c r="D82" s="135">
        <f t="shared" si="20"/>
        <v>25</v>
      </c>
      <c r="E82" s="97" t="s">
        <v>194</v>
      </c>
      <c r="F82" s="29" t="s">
        <v>139</v>
      </c>
      <c r="G82" s="29" t="s">
        <v>140</v>
      </c>
      <c r="H82" s="30">
        <v>2</v>
      </c>
      <c r="I82" s="30">
        <v>2</v>
      </c>
      <c r="J82" s="30">
        <v>2</v>
      </c>
    </row>
    <row r="83" spans="1:10" outlineLevel="3" x14ac:dyDescent="0.2">
      <c r="A83" s="19"/>
      <c r="B83" s="27" t="str">
        <f t="shared" si="16"/>
        <v>LĐQL-5.26</v>
      </c>
      <c r="C83" s="135"/>
      <c r="D83" s="135">
        <f t="shared" si="20"/>
        <v>26</v>
      </c>
      <c r="E83" s="78" t="s">
        <v>196</v>
      </c>
      <c r="F83" s="26" t="s">
        <v>139</v>
      </c>
      <c r="G83" s="26" t="s">
        <v>140</v>
      </c>
      <c r="H83" s="19">
        <v>2</v>
      </c>
      <c r="I83" s="19">
        <v>2</v>
      </c>
      <c r="J83" s="19">
        <v>2</v>
      </c>
    </row>
    <row r="84" spans="1:10" outlineLevel="3" x14ac:dyDescent="0.2">
      <c r="A84" s="19"/>
      <c r="B84" s="27" t="str">
        <f t="shared" si="16"/>
        <v>LĐQL-5.27</v>
      </c>
      <c r="C84" s="135"/>
      <c r="D84" s="135">
        <f t="shared" si="20"/>
        <v>27</v>
      </c>
      <c r="E84" s="78" t="s">
        <v>198</v>
      </c>
      <c r="F84" s="26" t="s">
        <v>139</v>
      </c>
      <c r="G84" s="26" t="s">
        <v>140</v>
      </c>
      <c r="H84" s="19">
        <v>2</v>
      </c>
      <c r="I84" s="19">
        <v>2</v>
      </c>
      <c r="J84" s="19">
        <v>2</v>
      </c>
    </row>
    <row r="85" spans="1:10" outlineLevel="3" x14ac:dyDescent="0.2">
      <c r="A85" s="19"/>
      <c r="B85" s="27" t="str">
        <f t="shared" si="16"/>
        <v>LĐQL-5.28</v>
      </c>
      <c r="C85" s="135"/>
      <c r="D85" s="135">
        <f t="shared" si="20"/>
        <v>28</v>
      </c>
      <c r="E85" s="78" t="s">
        <v>200</v>
      </c>
      <c r="F85" s="26" t="s">
        <v>139</v>
      </c>
      <c r="G85" s="26" t="s">
        <v>140</v>
      </c>
      <c r="H85" s="19">
        <v>2</v>
      </c>
      <c r="I85" s="19">
        <v>2</v>
      </c>
      <c r="J85" s="19">
        <v>2</v>
      </c>
    </row>
    <row r="86" spans="1:10" outlineLevel="3" x14ac:dyDescent="0.2">
      <c r="A86" s="19"/>
      <c r="B86" s="27" t="str">
        <f t="shared" ref="B86:B95" si="21">IF(ISBLANK(D86),"",_xlfn.CONCAT($A$57,".",D86))</f>
        <v>LĐQL-5.29</v>
      </c>
      <c r="C86" s="135"/>
      <c r="D86" s="135">
        <f t="shared" ref="D86:D95" si="22">D85+1</f>
        <v>29</v>
      </c>
      <c r="E86" s="96" t="s">
        <v>202</v>
      </c>
      <c r="F86" s="26" t="s">
        <v>139</v>
      </c>
      <c r="G86" s="26" t="s">
        <v>140</v>
      </c>
      <c r="H86" s="25">
        <v>2</v>
      </c>
      <c r="I86" s="25">
        <v>2</v>
      </c>
      <c r="J86" s="25">
        <v>2</v>
      </c>
    </row>
    <row r="87" spans="1:10" outlineLevel="3" x14ac:dyDescent="0.2">
      <c r="A87" s="19"/>
      <c r="B87" s="27" t="str">
        <f t="shared" si="21"/>
        <v>LĐQL-5.30</v>
      </c>
      <c r="C87" s="135"/>
      <c r="D87" s="135">
        <f t="shared" si="22"/>
        <v>30</v>
      </c>
      <c r="E87" s="96" t="s">
        <v>204</v>
      </c>
      <c r="F87" s="23" t="s">
        <v>139</v>
      </c>
      <c r="G87" s="23" t="s">
        <v>140</v>
      </c>
      <c r="H87" s="25">
        <v>2</v>
      </c>
      <c r="I87" s="25">
        <v>2</v>
      </c>
      <c r="J87" s="25">
        <v>2</v>
      </c>
    </row>
    <row r="88" spans="1:10" ht="25.5" outlineLevel="3" x14ac:dyDescent="0.2">
      <c r="A88" s="19"/>
      <c r="B88" s="27" t="str">
        <f t="shared" si="21"/>
        <v>LĐQL-5.31</v>
      </c>
      <c r="C88" s="135"/>
      <c r="D88" s="135">
        <f t="shared" si="22"/>
        <v>31</v>
      </c>
      <c r="E88" s="96" t="s">
        <v>206</v>
      </c>
      <c r="F88" s="23" t="s">
        <v>143</v>
      </c>
      <c r="G88" s="23" t="s">
        <v>140</v>
      </c>
      <c r="H88" s="25">
        <v>2</v>
      </c>
      <c r="I88" s="25">
        <v>2</v>
      </c>
      <c r="J88" s="25">
        <v>2</v>
      </c>
    </row>
    <row r="89" spans="1:10" ht="25.5" outlineLevel="3" x14ac:dyDescent="0.2">
      <c r="A89" s="19"/>
      <c r="B89" s="27" t="str">
        <f t="shared" si="21"/>
        <v>LĐQL-5.32</v>
      </c>
      <c r="C89" s="135"/>
      <c r="D89" s="135">
        <f t="shared" si="22"/>
        <v>32</v>
      </c>
      <c r="E89" s="96" t="s">
        <v>208</v>
      </c>
      <c r="F89" s="23" t="s">
        <v>143</v>
      </c>
      <c r="G89" s="23" t="s">
        <v>140</v>
      </c>
      <c r="H89" s="25">
        <v>2</v>
      </c>
      <c r="I89" s="25">
        <v>2</v>
      </c>
      <c r="J89" s="25">
        <v>2</v>
      </c>
    </row>
    <row r="90" spans="1:10" ht="25.5" outlineLevel="3" x14ac:dyDescent="0.2">
      <c r="A90" s="19"/>
      <c r="B90" s="27" t="str">
        <f t="shared" si="21"/>
        <v>LĐQL-5.33</v>
      </c>
      <c r="C90" s="135"/>
      <c r="D90" s="135">
        <f t="shared" si="22"/>
        <v>33</v>
      </c>
      <c r="E90" s="96" t="s">
        <v>210</v>
      </c>
      <c r="F90" s="23" t="s">
        <v>143</v>
      </c>
      <c r="G90" s="23" t="s">
        <v>140</v>
      </c>
      <c r="H90" s="25">
        <v>2</v>
      </c>
      <c r="I90" s="25">
        <v>2</v>
      </c>
      <c r="J90" s="25">
        <v>2</v>
      </c>
    </row>
    <row r="91" spans="1:10" ht="25.5" outlineLevel="3" x14ac:dyDescent="0.2">
      <c r="A91" s="19"/>
      <c r="B91" s="27" t="str">
        <f t="shared" si="21"/>
        <v>LĐQL-5.34</v>
      </c>
      <c r="C91" s="135"/>
      <c r="D91" s="135">
        <f t="shared" si="22"/>
        <v>34</v>
      </c>
      <c r="E91" s="96" t="s">
        <v>212</v>
      </c>
      <c r="F91" s="23" t="s">
        <v>143</v>
      </c>
      <c r="G91" s="23" t="s">
        <v>140</v>
      </c>
      <c r="H91" s="25">
        <v>2</v>
      </c>
      <c r="I91" s="25">
        <v>2</v>
      </c>
      <c r="J91" s="25">
        <v>2</v>
      </c>
    </row>
    <row r="92" spans="1:10" ht="25.5" outlineLevel="3" x14ac:dyDescent="0.2">
      <c r="A92" s="19"/>
      <c r="B92" s="27" t="str">
        <f t="shared" si="21"/>
        <v>LĐQL-5.35</v>
      </c>
      <c r="C92" s="135"/>
      <c r="D92" s="135">
        <f t="shared" si="22"/>
        <v>35</v>
      </c>
      <c r="E92" s="96" t="s">
        <v>214</v>
      </c>
      <c r="F92" s="23" t="s">
        <v>143</v>
      </c>
      <c r="G92" s="23" t="s">
        <v>140</v>
      </c>
      <c r="H92" s="25">
        <v>2</v>
      </c>
      <c r="I92" s="25">
        <v>2</v>
      </c>
      <c r="J92" s="25">
        <v>2</v>
      </c>
    </row>
    <row r="93" spans="1:10" ht="25.5" outlineLevel="3" x14ac:dyDescent="0.2">
      <c r="A93" s="19"/>
      <c r="B93" s="27" t="str">
        <f t="shared" si="21"/>
        <v>LĐQL-5.36</v>
      </c>
      <c r="C93" s="135"/>
      <c r="D93" s="135">
        <f t="shared" si="22"/>
        <v>36</v>
      </c>
      <c r="E93" s="96" t="s">
        <v>216</v>
      </c>
      <c r="F93" s="23" t="s">
        <v>143</v>
      </c>
      <c r="G93" s="23" t="s">
        <v>140</v>
      </c>
      <c r="H93" s="25">
        <v>2</v>
      </c>
      <c r="I93" s="25">
        <v>2</v>
      </c>
      <c r="J93" s="25">
        <v>2</v>
      </c>
    </row>
    <row r="94" spans="1:10" ht="25.5" outlineLevel="3" x14ac:dyDescent="0.2">
      <c r="A94" s="19"/>
      <c r="B94" s="27" t="str">
        <f t="shared" si="21"/>
        <v>LĐQL-5.37</v>
      </c>
      <c r="C94" s="135"/>
      <c r="D94" s="135">
        <f t="shared" si="22"/>
        <v>37</v>
      </c>
      <c r="E94" s="96" t="s">
        <v>218</v>
      </c>
      <c r="F94" s="23" t="s">
        <v>143</v>
      </c>
      <c r="G94" s="23" t="s">
        <v>140</v>
      </c>
      <c r="H94" s="25">
        <v>2</v>
      </c>
      <c r="I94" s="25">
        <v>2</v>
      </c>
      <c r="J94" s="25">
        <v>2</v>
      </c>
    </row>
    <row r="95" spans="1:10" ht="25.5" outlineLevel="3" x14ac:dyDescent="0.2">
      <c r="A95" s="19"/>
      <c r="B95" s="27" t="str">
        <f t="shared" si="21"/>
        <v>LĐQL-5.38</v>
      </c>
      <c r="C95" s="135"/>
      <c r="D95" s="135">
        <f t="shared" si="22"/>
        <v>38</v>
      </c>
      <c r="E95" s="96" t="s">
        <v>220</v>
      </c>
      <c r="F95" s="23" t="s">
        <v>143</v>
      </c>
      <c r="G95" s="23" t="s">
        <v>140</v>
      </c>
      <c r="H95" s="25">
        <v>2</v>
      </c>
      <c r="I95" s="25">
        <v>2</v>
      </c>
      <c r="J95" s="25">
        <v>2</v>
      </c>
    </row>
    <row r="96" spans="1:10" s="161" customFormat="1" ht="25.5" outlineLevel="2" x14ac:dyDescent="0.2">
      <c r="A96" s="154" t="str">
        <f>IF(ISBLANK(C96),"",_xlfn.CONCAT("LĐQL","-",C96))</f>
        <v>LĐQL-6</v>
      </c>
      <c r="B96" s="155"/>
      <c r="C96" s="156">
        <f>C57+1</f>
        <v>6</v>
      </c>
      <c r="D96" s="156"/>
      <c r="E96" s="162" t="s">
        <v>887</v>
      </c>
      <c r="F96" s="158" t="s">
        <v>143</v>
      </c>
      <c r="G96" s="159" t="s">
        <v>140</v>
      </c>
      <c r="H96" s="160">
        <f t="shared" ref="H96:J96" si="23">SUM(H97:H98)</f>
        <v>2</v>
      </c>
      <c r="I96" s="160">
        <f t="shared" si="23"/>
        <v>2</v>
      </c>
      <c r="J96" s="160">
        <f t="shared" si="23"/>
        <v>2</v>
      </c>
    </row>
    <row r="97" spans="1:10" ht="25.5" outlineLevel="3" x14ac:dyDescent="0.2">
      <c r="A97" s="19"/>
      <c r="B97" s="27" t="str">
        <f>IF(ISBLANK(D97),"",_xlfn.CONCAT($A$96,".",D97))</f>
        <v>LĐQL-6.1</v>
      </c>
      <c r="C97" s="135"/>
      <c r="D97" s="135">
        <v>1</v>
      </c>
      <c r="E97" s="78" t="s">
        <v>170</v>
      </c>
      <c r="F97" s="23" t="s">
        <v>143</v>
      </c>
      <c r="G97" s="23" t="s">
        <v>140</v>
      </c>
      <c r="H97" s="25">
        <v>1</v>
      </c>
      <c r="I97" s="25">
        <v>1</v>
      </c>
      <c r="J97" s="25">
        <v>1</v>
      </c>
    </row>
    <row r="98" spans="1:10" ht="25.5" outlineLevel="3" x14ac:dyDescent="0.2">
      <c r="A98" s="19"/>
      <c r="B98" s="27" t="str">
        <f>IF(ISBLANK(D98),"",_xlfn.CONCAT($A$96,".",D98))</f>
        <v>LĐQL-6.2</v>
      </c>
      <c r="C98" s="135"/>
      <c r="D98" s="135">
        <v>2</v>
      </c>
      <c r="E98" s="39" t="s">
        <v>181</v>
      </c>
      <c r="F98" s="23" t="s">
        <v>143</v>
      </c>
      <c r="G98" s="23" t="s">
        <v>140</v>
      </c>
      <c r="H98" s="25">
        <v>1</v>
      </c>
      <c r="I98" s="25">
        <v>1</v>
      </c>
      <c r="J98" s="25">
        <v>1</v>
      </c>
    </row>
    <row r="99" spans="1:10" s="161" customFormat="1" ht="25.5" outlineLevel="2" x14ac:dyDescent="0.2">
      <c r="A99" s="154" t="str">
        <f>IF(ISBLANK(C99),"",_xlfn.CONCAT("LĐQL","-",C99))</f>
        <v>LĐQL-7</v>
      </c>
      <c r="B99" s="155"/>
      <c r="C99" s="156">
        <f>C96+1</f>
        <v>7</v>
      </c>
      <c r="D99" s="156"/>
      <c r="E99" s="162" t="s">
        <v>888</v>
      </c>
      <c r="F99" s="158" t="s">
        <v>143</v>
      </c>
      <c r="G99" s="159" t="s">
        <v>140</v>
      </c>
      <c r="H99" s="160">
        <f t="shared" ref="H99:J99" si="24">SUM(H100:H102)</f>
        <v>3</v>
      </c>
      <c r="I99" s="160">
        <f t="shared" si="24"/>
        <v>3</v>
      </c>
      <c r="J99" s="160">
        <f t="shared" si="24"/>
        <v>3</v>
      </c>
    </row>
    <row r="100" spans="1:10" ht="25.5" outlineLevel="3" x14ac:dyDescent="0.2">
      <c r="A100" s="19"/>
      <c r="B100" s="27" t="str">
        <f t="shared" ref="B100:B102" si="25">IF(ISBLANK(D100),"",_xlfn.CONCAT($A$99,".",D100))</f>
        <v>LĐQL-7.1</v>
      </c>
      <c r="C100" s="135"/>
      <c r="D100" s="135">
        <v>1</v>
      </c>
      <c r="E100" s="78" t="s">
        <v>171</v>
      </c>
      <c r="F100" s="23" t="s">
        <v>143</v>
      </c>
      <c r="G100" s="23" t="s">
        <v>140</v>
      </c>
      <c r="H100" s="19">
        <v>1</v>
      </c>
      <c r="I100" s="19">
        <v>1</v>
      </c>
      <c r="J100" s="19">
        <v>1</v>
      </c>
    </row>
    <row r="101" spans="1:10" ht="25.5" outlineLevel="3" x14ac:dyDescent="0.2">
      <c r="A101" s="19"/>
      <c r="B101" s="27" t="str">
        <f t="shared" si="25"/>
        <v>LĐQL-7.2</v>
      </c>
      <c r="C101" s="135"/>
      <c r="D101" s="135">
        <v>2</v>
      </c>
      <c r="E101" s="28" t="s">
        <v>182</v>
      </c>
      <c r="F101" s="23" t="s">
        <v>143</v>
      </c>
      <c r="G101" s="23" t="s">
        <v>140</v>
      </c>
      <c r="H101" s="25">
        <v>1</v>
      </c>
      <c r="I101" s="25">
        <v>1</v>
      </c>
      <c r="J101" s="25">
        <v>1</v>
      </c>
    </row>
    <row r="102" spans="1:10" ht="25.5" outlineLevel="3" x14ac:dyDescent="0.2">
      <c r="A102" s="19"/>
      <c r="B102" s="27" t="str">
        <f t="shared" si="25"/>
        <v>LĐQL-7.3</v>
      </c>
      <c r="C102" s="135"/>
      <c r="D102" s="135">
        <v>3</v>
      </c>
      <c r="E102" s="28" t="s">
        <v>183</v>
      </c>
      <c r="F102" s="23" t="s">
        <v>143</v>
      </c>
      <c r="G102" s="23" t="s">
        <v>140</v>
      </c>
      <c r="H102" s="25">
        <v>1</v>
      </c>
      <c r="I102" s="25">
        <v>1</v>
      </c>
      <c r="J102" s="25">
        <v>1</v>
      </c>
    </row>
    <row r="103" spans="1:10" ht="25.5" outlineLevel="2" x14ac:dyDescent="0.2">
      <c r="A103" s="19" t="str">
        <f>IF(ISBLANK(C103),"",_xlfn.CONCAT("LĐQL","-",C103))</f>
        <v>LĐQL-8</v>
      </c>
      <c r="B103" s="27"/>
      <c r="C103" s="135">
        <f>C99+1</f>
        <v>8</v>
      </c>
      <c r="D103" s="135"/>
      <c r="E103" s="28" t="s">
        <v>889</v>
      </c>
      <c r="F103" s="23" t="s">
        <v>143</v>
      </c>
      <c r="G103" s="26" t="s">
        <v>140</v>
      </c>
      <c r="H103" s="163">
        <f t="shared" ref="H103:J103" si="26">SUM(H104:H106)</f>
        <v>3</v>
      </c>
      <c r="I103" s="163">
        <f t="shared" si="26"/>
        <v>3</v>
      </c>
      <c r="J103" s="163">
        <f t="shared" si="26"/>
        <v>3</v>
      </c>
    </row>
    <row r="104" spans="1:10" outlineLevel="3" x14ac:dyDescent="0.2">
      <c r="A104" s="19"/>
      <c r="B104" s="27" t="str">
        <f t="shared" ref="B104:B106" si="27">IF(ISBLANK(D104),"",_xlfn.CONCAT($A$103,".",D104))</f>
        <v>LĐQL-8.1</v>
      </c>
      <c r="C104" s="135"/>
      <c r="D104" s="135">
        <v>1</v>
      </c>
      <c r="E104" s="78" t="s">
        <v>221</v>
      </c>
      <c r="F104" s="26" t="s">
        <v>139</v>
      </c>
      <c r="G104" s="26" t="s">
        <v>140</v>
      </c>
      <c r="H104" s="25">
        <v>1</v>
      </c>
      <c r="I104" s="25">
        <v>1</v>
      </c>
      <c r="J104" s="25">
        <v>1</v>
      </c>
    </row>
    <row r="105" spans="1:10" outlineLevel="3" x14ac:dyDescent="0.2">
      <c r="A105" s="19"/>
      <c r="B105" s="27" t="str">
        <f t="shared" si="27"/>
        <v>LĐQL-8.2</v>
      </c>
      <c r="C105" s="135"/>
      <c r="D105" s="135">
        <v>2</v>
      </c>
      <c r="E105" s="78" t="s">
        <v>224</v>
      </c>
      <c r="F105" s="26" t="s">
        <v>139</v>
      </c>
      <c r="G105" s="26" t="s">
        <v>140</v>
      </c>
      <c r="H105" s="25">
        <v>1</v>
      </c>
      <c r="I105" s="25">
        <v>1</v>
      </c>
      <c r="J105" s="25">
        <v>1</v>
      </c>
    </row>
    <row r="106" spans="1:10" outlineLevel="3" x14ac:dyDescent="0.2">
      <c r="A106" s="19"/>
      <c r="B106" s="27" t="str">
        <f t="shared" si="27"/>
        <v>LĐQL-8.3</v>
      </c>
      <c r="C106" s="135"/>
      <c r="D106" s="135">
        <v>3</v>
      </c>
      <c r="E106" s="78" t="s">
        <v>227</v>
      </c>
      <c r="F106" s="26" t="s">
        <v>139</v>
      </c>
      <c r="G106" s="26" t="s">
        <v>140</v>
      </c>
      <c r="H106" s="25">
        <v>1</v>
      </c>
      <c r="I106" s="25">
        <v>1</v>
      </c>
      <c r="J106" s="25">
        <v>1</v>
      </c>
    </row>
    <row r="107" spans="1:10" ht="25.5" outlineLevel="2" x14ac:dyDescent="0.2">
      <c r="A107" s="19" t="str">
        <f>IF(ISBLANK(C107),"",_xlfn.CONCAT("LĐQL","-",C107))</f>
        <v>LĐQL-9</v>
      </c>
      <c r="B107" s="27"/>
      <c r="C107" s="135">
        <f>C103+1</f>
        <v>9</v>
      </c>
      <c r="D107" s="135"/>
      <c r="E107" s="28" t="s">
        <v>909</v>
      </c>
      <c r="F107" s="23" t="s">
        <v>143</v>
      </c>
      <c r="G107" s="26" t="s">
        <v>140</v>
      </c>
      <c r="H107" s="163">
        <f>SUM(H108:H110)</f>
        <v>9</v>
      </c>
      <c r="I107" s="163">
        <f t="shared" ref="I107:J107" si="28">SUM(I108:I110)</f>
        <v>9</v>
      </c>
      <c r="J107" s="163">
        <f t="shared" si="28"/>
        <v>9</v>
      </c>
    </row>
    <row r="108" spans="1:10" ht="25.5" outlineLevel="3" x14ac:dyDescent="0.2">
      <c r="A108" s="19"/>
      <c r="B108" s="27" t="str">
        <f>IF(ISBLANK(D108),"",_xlfn.CONCAT($A$107,".",D108))</f>
        <v>LĐQL-9.1</v>
      </c>
      <c r="C108" s="135"/>
      <c r="D108" s="135">
        <v>1</v>
      </c>
      <c r="E108" s="78" t="s">
        <v>222</v>
      </c>
      <c r="F108" s="26" t="s">
        <v>139</v>
      </c>
      <c r="G108" s="26" t="s">
        <v>140</v>
      </c>
      <c r="H108" s="25">
        <v>3</v>
      </c>
      <c r="I108" s="25">
        <v>3</v>
      </c>
      <c r="J108" s="25">
        <v>3</v>
      </c>
    </row>
    <row r="109" spans="1:10" outlineLevel="3" x14ac:dyDescent="0.2">
      <c r="A109" s="19"/>
      <c r="B109" s="27" t="str">
        <f>IF(ISBLANK(D109),"",_xlfn.CONCAT($A$107,".",D109))</f>
        <v>LĐQL-9.2</v>
      </c>
      <c r="C109" s="135"/>
      <c r="D109" s="135">
        <v>2</v>
      </c>
      <c r="E109" s="78" t="s">
        <v>225</v>
      </c>
      <c r="F109" s="26" t="s">
        <v>139</v>
      </c>
      <c r="G109" s="26" t="s">
        <v>140</v>
      </c>
      <c r="H109" s="25">
        <v>3</v>
      </c>
      <c r="I109" s="25">
        <v>3</v>
      </c>
      <c r="J109" s="25">
        <v>3</v>
      </c>
    </row>
    <row r="110" spans="1:10" ht="25.5" outlineLevel="3" x14ac:dyDescent="0.2">
      <c r="A110" s="19"/>
      <c r="B110" s="27" t="str">
        <f>IF(ISBLANK(D110),"",_xlfn.CONCAT($A$107,".",D110))</f>
        <v>LĐQL-9.3</v>
      </c>
      <c r="C110" s="135"/>
      <c r="D110" s="135">
        <v>3</v>
      </c>
      <c r="E110" s="78" t="s">
        <v>228</v>
      </c>
      <c r="F110" s="26" t="s">
        <v>139</v>
      </c>
      <c r="G110" s="26" t="s">
        <v>140</v>
      </c>
      <c r="H110" s="25">
        <v>3</v>
      </c>
      <c r="I110" s="25">
        <v>3</v>
      </c>
      <c r="J110" s="25">
        <v>3</v>
      </c>
    </row>
    <row r="111" spans="1:10" ht="25.5" outlineLevel="2" x14ac:dyDescent="0.2">
      <c r="A111" s="19" t="str">
        <f>IF(ISBLANK(C111),"",_xlfn.CONCAT("LĐQL","-",C111))</f>
        <v>LĐQL-10</v>
      </c>
      <c r="B111" s="27"/>
      <c r="C111" s="135">
        <f>C107+1</f>
        <v>10</v>
      </c>
      <c r="D111" s="135"/>
      <c r="E111" s="78" t="s">
        <v>911</v>
      </c>
      <c r="F111" s="23" t="s">
        <v>162</v>
      </c>
      <c r="G111" s="27" t="s">
        <v>140</v>
      </c>
      <c r="H111" s="25">
        <f t="shared" ref="H111:J111" si="29">SUM(H112:H119)</f>
        <v>8.58</v>
      </c>
      <c r="I111" s="25">
        <f t="shared" si="29"/>
        <v>8.58</v>
      </c>
      <c r="J111" s="25">
        <f t="shared" si="29"/>
        <v>8.58</v>
      </c>
    </row>
    <row r="112" spans="1:10" ht="25.5" outlineLevel="3" x14ac:dyDescent="0.2">
      <c r="A112" s="19"/>
      <c r="B112" s="27" t="str">
        <f t="shared" ref="B112:B119" si="30">IF(ISBLANK(D112),"",_xlfn.CONCAT($A$111,".",D112))</f>
        <v>LĐQL-10.1</v>
      </c>
      <c r="C112" s="135"/>
      <c r="D112" s="135">
        <v>1</v>
      </c>
      <c r="E112" s="78" t="s">
        <v>910</v>
      </c>
      <c r="F112" s="23" t="s">
        <v>162</v>
      </c>
      <c r="G112" s="27" t="s">
        <v>140</v>
      </c>
      <c r="H112" s="25">
        <v>1</v>
      </c>
      <c r="I112" s="25">
        <v>1</v>
      </c>
      <c r="J112" s="25">
        <v>1</v>
      </c>
    </row>
    <row r="113" spans="1:10" ht="25.5" outlineLevel="3" x14ac:dyDescent="0.2">
      <c r="A113" s="19"/>
      <c r="B113" s="27" t="str">
        <f t="shared" si="30"/>
        <v>LĐQL-10.2</v>
      </c>
      <c r="C113" s="135"/>
      <c r="D113" s="135">
        <v>2</v>
      </c>
      <c r="E113" s="78" t="s">
        <v>1014</v>
      </c>
      <c r="F113" s="23" t="s">
        <v>162</v>
      </c>
      <c r="G113" s="26" t="s">
        <v>140</v>
      </c>
      <c r="H113" s="25">
        <v>1</v>
      </c>
      <c r="I113" s="25">
        <v>1</v>
      </c>
      <c r="J113" s="25">
        <v>1</v>
      </c>
    </row>
    <row r="114" spans="1:10" ht="25.5" outlineLevel="3" x14ac:dyDescent="0.2">
      <c r="A114" s="19"/>
      <c r="B114" s="27" t="str">
        <f t="shared" si="30"/>
        <v>LĐQL-10.3</v>
      </c>
      <c r="C114" s="135"/>
      <c r="D114" s="135">
        <v>3</v>
      </c>
      <c r="E114" s="78" t="s">
        <v>1015</v>
      </c>
      <c r="F114" s="23" t="s">
        <v>162</v>
      </c>
      <c r="G114" s="26" t="s">
        <v>140</v>
      </c>
      <c r="H114" s="25">
        <v>1</v>
      </c>
      <c r="I114" s="25">
        <v>1</v>
      </c>
      <c r="J114" s="25">
        <v>1</v>
      </c>
    </row>
    <row r="115" spans="1:10" ht="25.5" outlineLevel="3" x14ac:dyDescent="0.2">
      <c r="A115" s="19"/>
      <c r="B115" s="27" t="str">
        <f t="shared" si="30"/>
        <v>LĐQL-10.4</v>
      </c>
      <c r="C115" s="135"/>
      <c r="D115" s="135">
        <v>4</v>
      </c>
      <c r="E115" s="78" t="s">
        <v>1016</v>
      </c>
      <c r="F115" s="23" t="s">
        <v>162</v>
      </c>
      <c r="G115" s="26" t="s">
        <v>140</v>
      </c>
      <c r="H115" s="25">
        <v>1</v>
      </c>
      <c r="I115" s="25">
        <v>1</v>
      </c>
      <c r="J115" s="25">
        <v>1</v>
      </c>
    </row>
    <row r="116" spans="1:10" ht="25.5" outlineLevel="3" x14ac:dyDescent="0.2">
      <c r="A116" s="19"/>
      <c r="B116" s="27" t="str">
        <f t="shared" si="30"/>
        <v>LĐQL-10.5</v>
      </c>
      <c r="C116" s="135"/>
      <c r="D116" s="135">
        <v>5</v>
      </c>
      <c r="E116" s="96" t="s">
        <v>174</v>
      </c>
      <c r="F116" s="23" t="s">
        <v>162</v>
      </c>
      <c r="G116" s="27" t="s">
        <v>140</v>
      </c>
      <c r="H116" s="19">
        <v>1.29</v>
      </c>
      <c r="I116" s="19">
        <v>1.29</v>
      </c>
      <c r="J116" s="19">
        <v>1.29</v>
      </c>
    </row>
    <row r="117" spans="1:10" ht="25.5" outlineLevel="3" x14ac:dyDescent="0.2">
      <c r="A117" s="19"/>
      <c r="B117" s="27" t="str">
        <f t="shared" si="30"/>
        <v>LĐQL-10.6</v>
      </c>
      <c r="C117" s="135"/>
      <c r="D117" s="135">
        <v>6</v>
      </c>
      <c r="E117" s="78" t="s">
        <v>177</v>
      </c>
      <c r="F117" s="23" t="s">
        <v>162</v>
      </c>
      <c r="G117" s="27" t="s">
        <v>140</v>
      </c>
      <c r="H117" s="19">
        <v>1.29</v>
      </c>
      <c r="I117" s="19">
        <v>1.29</v>
      </c>
      <c r="J117" s="19">
        <v>1.29</v>
      </c>
    </row>
    <row r="118" spans="1:10" ht="25.5" outlineLevel="3" x14ac:dyDescent="0.2">
      <c r="A118" s="19"/>
      <c r="B118" s="27" t="str">
        <f t="shared" si="30"/>
        <v>LĐQL-10.7</v>
      </c>
      <c r="C118" s="135"/>
      <c r="D118" s="135">
        <v>7</v>
      </c>
      <c r="E118" s="78" t="s">
        <v>180</v>
      </c>
      <c r="F118" s="23" t="s">
        <v>162</v>
      </c>
      <c r="G118" s="27" t="s">
        <v>140</v>
      </c>
      <c r="H118" s="25">
        <v>1</v>
      </c>
      <c r="I118" s="25">
        <v>1</v>
      </c>
      <c r="J118" s="25">
        <v>1</v>
      </c>
    </row>
    <row r="119" spans="1:10" ht="25.5" outlineLevel="3" x14ac:dyDescent="0.2">
      <c r="A119" s="19"/>
      <c r="B119" s="27" t="str">
        <f t="shared" si="30"/>
        <v>LĐQL-10.8</v>
      </c>
      <c r="C119" s="135"/>
      <c r="D119" s="135">
        <v>8</v>
      </c>
      <c r="E119" s="78" t="s">
        <v>1017</v>
      </c>
      <c r="F119" s="23" t="s">
        <v>162</v>
      </c>
      <c r="G119" s="26" t="s">
        <v>140</v>
      </c>
      <c r="H119" s="25">
        <v>1</v>
      </c>
      <c r="I119" s="25">
        <v>1</v>
      </c>
      <c r="J119" s="25">
        <v>1</v>
      </c>
    </row>
    <row r="120" spans="1:10" ht="17.25" customHeight="1" outlineLevel="2" x14ac:dyDescent="0.2">
      <c r="A120" s="19" t="str">
        <f>IF(ISBLANK(C120),"",_xlfn.CONCAT("LĐQL","-",C120))</f>
        <v>LĐQL-11</v>
      </c>
      <c r="B120" s="27"/>
      <c r="C120" s="135">
        <f>C111+1</f>
        <v>11</v>
      </c>
      <c r="D120" s="135"/>
      <c r="E120" s="78" t="s">
        <v>1018</v>
      </c>
      <c r="F120" s="26" t="s">
        <v>139</v>
      </c>
      <c r="G120" s="26" t="s">
        <v>140</v>
      </c>
      <c r="H120" s="25">
        <v>1</v>
      </c>
      <c r="I120" s="25">
        <v>1</v>
      </c>
      <c r="J120" s="25">
        <v>1</v>
      </c>
    </row>
    <row r="121" spans="1:10" ht="25.5" outlineLevel="2" x14ac:dyDescent="0.2">
      <c r="A121" s="19" t="str">
        <f>IF(ISBLANK(C121),"",_xlfn.CONCAT("LĐQL","-",C121))</f>
        <v>LĐQL-12</v>
      </c>
      <c r="B121" s="27"/>
      <c r="C121" s="135">
        <f t="shared" ref="C121:C122" si="31">C120+1</f>
        <v>12</v>
      </c>
      <c r="D121" s="135"/>
      <c r="E121" s="78" t="s">
        <v>1019</v>
      </c>
      <c r="F121" s="26" t="s">
        <v>143</v>
      </c>
      <c r="G121" s="26" t="s">
        <v>140</v>
      </c>
      <c r="H121" s="25">
        <v>3</v>
      </c>
      <c r="I121" s="25">
        <v>3</v>
      </c>
      <c r="J121" s="25">
        <v>3</v>
      </c>
    </row>
    <row r="122" spans="1:10" outlineLevel="2" x14ac:dyDescent="0.2">
      <c r="A122" s="19" t="str">
        <f t="shared" ref="A122:A123" si="32">IF(ISBLANK(C122),"",_xlfn.CONCAT("LĐQL","-",C122))</f>
        <v>LĐQL-13</v>
      </c>
      <c r="B122" s="27"/>
      <c r="C122" s="135">
        <f t="shared" si="31"/>
        <v>13</v>
      </c>
      <c r="D122" s="135"/>
      <c r="E122" s="78" t="s">
        <v>907</v>
      </c>
      <c r="F122" s="23" t="s">
        <v>139</v>
      </c>
      <c r="G122" s="23" t="s">
        <v>140</v>
      </c>
      <c r="H122" s="19">
        <v>1</v>
      </c>
      <c r="I122" s="19">
        <v>1</v>
      </c>
      <c r="J122" s="19">
        <v>1</v>
      </c>
    </row>
    <row r="123" spans="1:10" ht="25.5" outlineLevel="2" x14ac:dyDescent="0.2">
      <c r="A123" s="19" t="str">
        <f t="shared" si="32"/>
        <v>LĐQL-14</v>
      </c>
      <c r="B123" s="27"/>
      <c r="C123" s="135">
        <f t="shared" ref="C123:C124" si="33">C122+1</f>
        <v>14</v>
      </c>
      <c r="D123" s="135"/>
      <c r="E123" s="78" t="s">
        <v>908</v>
      </c>
      <c r="F123" s="23" t="s">
        <v>143</v>
      </c>
      <c r="G123" s="23" t="s">
        <v>140</v>
      </c>
      <c r="H123" s="19">
        <v>2</v>
      </c>
      <c r="I123" s="19">
        <v>2</v>
      </c>
      <c r="J123" s="19">
        <v>2</v>
      </c>
    </row>
    <row r="124" spans="1:10" outlineLevel="2" x14ac:dyDescent="0.2">
      <c r="A124" s="19" t="str">
        <f t="shared" ref="A124" si="34">IF(ISBLANK(C124),"",_xlfn.CONCAT("LĐQL","-",C124))</f>
        <v>LĐQL-15</v>
      </c>
      <c r="B124" s="27"/>
      <c r="C124" s="135">
        <f t="shared" si="33"/>
        <v>15</v>
      </c>
      <c r="D124" s="135"/>
      <c r="E124" s="96" t="s">
        <v>184</v>
      </c>
      <c r="F124" s="23" t="s">
        <v>185</v>
      </c>
      <c r="G124" s="26" t="s">
        <v>140</v>
      </c>
      <c r="H124" s="25">
        <v>1</v>
      </c>
      <c r="I124" s="25">
        <v>1</v>
      </c>
      <c r="J124" s="25">
        <v>1</v>
      </c>
    </row>
    <row r="125" spans="1:10" ht="33.6" customHeight="1" outlineLevel="1" x14ac:dyDescent="0.2">
      <c r="A125" s="235" t="s">
        <v>906</v>
      </c>
      <c r="B125" s="236"/>
      <c r="C125" s="236"/>
      <c r="D125" s="236"/>
      <c r="E125" s="236"/>
      <c r="F125" s="236"/>
      <c r="G125" s="237"/>
      <c r="H125" s="25">
        <f>H126+H215</f>
        <v>160</v>
      </c>
      <c r="I125" s="25">
        <f>I126+I215</f>
        <v>160</v>
      </c>
      <c r="J125" s="25">
        <f>J126+J215</f>
        <v>161</v>
      </c>
    </row>
    <row r="126" spans="1:10" ht="25.5" outlineLevel="2" x14ac:dyDescent="0.2">
      <c r="A126" s="19" t="str">
        <f>IF(ISBLANK(C126),"",_xlfn.CONCAT("LĐQL","-",C126))</f>
        <v>LĐQL-16</v>
      </c>
      <c r="B126" s="27"/>
      <c r="C126" s="135">
        <f>C124+1</f>
        <v>16</v>
      </c>
      <c r="D126" s="135"/>
      <c r="E126" s="28" t="s">
        <v>890</v>
      </c>
      <c r="F126" s="23" t="s">
        <v>143</v>
      </c>
      <c r="G126" s="26" t="s">
        <v>140</v>
      </c>
      <c r="H126" s="163">
        <f t="shared" ref="H126:J126" si="35">H127+H136+H143+H154+H157+H165+H172+H183+H179+H188+H192+H204</f>
        <v>69</v>
      </c>
      <c r="I126" s="163">
        <f t="shared" si="35"/>
        <v>69</v>
      </c>
      <c r="J126" s="163">
        <f t="shared" si="35"/>
        <v>69</v>
      </c>
    </row>
    <row r="127" spans="1:10" outlineLevel="3" x14ac:dyDescent="0.2">
      <c r="A127" s="19"/>
      <c r="B127" s="27"/>
      <c r="C127" s="135"/>
      <c r="D127" s="135"/>
      <c r="E127" s="164" t="s">
        <v>9</v>
      </c>
      <c r="F127" s="165"/>
      <c r="G127" s="165"/>
      <c r="H127" s="166">
        <f t="shared" ref="H127:J127" si="36">SUM(H128:H135)</f>
        <v>8</v>
      </c>
      <c r="I127" s="166">
        <f t="shared" si="36"/>
        <v>8</v>
      </c>
      <c r="J127" s="166">
        <f t="shared" si="36"/>
        <v>8</v>
      </c>
    </row>
    <row r="128" spans="1:10" outlineLevel="4" x14ac:dyDescent="0.2">
      <c r="A128" s="19"/>
      <c r="B128" s="27" t="str">
        <f t="shared" ref="B128:B159" si="37">IF(ISBLANK(D128),"",_xlfn.CONCAT($A$126,".",D128))</f>
        <v>LĐQL-16.1</v>
      </c>
      <c r="C128" s="135"/>
      <c r="D128" s="135">
        <v>1</v>
      </c>
      <c r="E128" s="78" t="s">
        <v>891</v>
      </c>
      <c r="F128" s="26" t="s">
        <v>139</v>
      </c>
      <c r="G128" s="26" t="s">
        <v>140</v>
      </c>
      <c r="H128" s="25">
        <v>1</v>
      </c>
      <c r="I128" s="25">
        <v>1</v>
      </c>
      <c r="J128" s="25">
        <v>1</v>
      </c>
    </row>
    <row r="129" spans="1:10" outlineLevel="4" x14ac:dyDescent="0.2">
      <c r="A129" s="19"/>
      <c r="B129" s="27" t="str">
        <f t="shared" si="37"/>
        <v>LĐQL-16.2</v>
      </c>
      <c r="C129" s="135"/>
      <c r="D129" s="135">
        <v>2</v>
      </c>
      <c r="E129" s="78" t="s">
        <v>893</v>
      </c>
      <c r="F129" s="26" t="s">
        <v>139</v>
      </c>
      <c r="G129" s="26" t="s">
        <v>140</v>
      </c>
      <c r="H129" s="25">
        <v>1</v>
      </c>
      <c r="I129" s="25">
        <v>1</v>
      </c>
      <c r="J129" s="25">
        <v>1</v>
      </c>
    </row>
    <row r="130" spans="1:10" outlineLevel="4" x14ac:dyDescent="0.2">
      <c r="A130" s="19"/>
      <c r="B130" s="27" t="str">
        <f t="shared" si="37"/>
        <v>LĐQL-16.3</v>
      </c>
      <c r="C130" s="135"/>
      <c r="D130" s="135">
        <f t="shared" ref="D130:D161" si="38">D129+1</f>
        <v>3</v>
      </c>
      <c r="E130" s="78" t="s">
        <v>895</v>
      </c>
      <c r="F130" s="26" t="s">
        <v>139</v>
      </c>
      <c r="G130" s="26" t="s">
        <v>140</v>
      </c>
      <c r="H130" s="25">
        <v>1</v>
      </c>
      <c r="I130" s="25">
        <v>1</v>
      </c>
      <c r="J130" s="25">
        <v>1</v>
      </c>
    </row>
    <row r="131" spans="1:10" outlineLevel="4" x14ac:dyDescent="0.2">
      <c r="A131" s="19"/>
      <c r="B131" s="27" t="str">
        <f t="shared" si="37"/>
        <v>LĐQL-16.4</v>
      </c>
      <c r="C131" s="135"/>
      <c r="D131" s="135">
        <f t="shared" si="38"/>
        <v>4</v>
      </c>
      <c r="E131" s="78" t="s">
        <v>580</v>
      </c>
      <c r="F131" s="26" t="s">
        <v>139</v>
      </c>
      <c r="G131" s="26" t="s">
        <v>140</v>
      </c>
      <c r="H131" s="25">
        <v>1</v>
      </c>
      <c r="I131" s="25">
        <v>1</v>
      </c>
      <c r="J131" s="25">
        <v>1</v>
      </c>
    </row>
    <row r="132" spans="1:10" outlineLevel="4" x14ac:dyDescent="0.2">
      <c r="A132" s="19"/>
      <c r="B132" s="27" t="str">
        <f t="shared" si="37"/>
        <v>LĐQL-16.5</v>
      </c>
      <c r="C132" s="135"/>
      <c r="D132" s="135">
        <f t="shared" si="38"/>
        <v>5</v>
      </c>
      <c r="E132" s="78" t="s">
        <v>581</v>
      </c>
      <c r="F132" s="26" t="s">
        <v>139</v>
      </c>
      <c r="G132" s="26" t="s">
        <v>140</v>
      </c>
      <c r="H132" s="25">
        <v>1</v>
      </c>
      <c r="I132" s="25">
        <v>1</v>
      </c>
      <c r="J132" s="25">
        <v>1</v>
      </c>
    </row>
    <row r="133" spans="1:10" outlineLevel="4" x14ac:dyDescent="0.2">
      <c r="A133" s="19"/>
      <c r="B133" s="27" t="str">
        <f t="shared" si="37"/>
        <v>LĐQL-16.6</v>
      </c>
      <c r="C133" s="135"/>
      <c r="D133" s="135">
        <f t="shared" si="38"/>
        <v>6</v>
      </c>
      <c r="E133" s="78" t="s">
        <v>234</v>
      </c>
      <c r="F133" s="26" t="s">
        <v>139</v>
      </c>
      <c r="G133" s="26" t="s">
        <v>140</v>
      </c>
      <c r="H133" s="25">
        <v>1</v>
      </c>
      <c r="I133" s="25">
        <v>1</v>
      </c>
      <c r="J133" s="25">
        <v>1</v>
      </c>
    </row>
    <row r="134" spans="1:10" outlineLevel="4" x14ac:dyDescent="0.2">
      <c r="A134" s="19"/>
      <c r="B134" s="27" t="str">
        <f t="shared" si="37"/>
        <v>LĐQL-16.7</v>
      </c>
      <c r="C134" s="135"/>
      <c r="D134" s="135">
        <f t="shared" si="38"/>
        <v>7</v>
      </c>
      <c r="E134" s="78" t="s">
        <v>236</v>
      </c>
      <c r="F134" s="26" t="s">
        <v>139</v>
      </c>
      <c r="G134" s="26" t="s">
        <v>140</v>
      </c>
      <c r="H134" s="25">
        <v>1</v>
      </c>
      <c r="I134" s="25">
        <v>1</v>
      </c>
      <c r="J134" s="25">
        <v>1</v>
      </c>
    </row>
    <row r="135" spans="1:10" ht="25.5" outlineLevel="4" x14ac:dyDescent="0.2">
      <c r="A135" s="19"/>
      <c r="B135" s="27" t="str">
        <f t="shared" si="37"/>
        <v>LĐQL-16.8</v>
      </c>
      <c r="C135" s="135"/>
      <c r="D135" s="135">
        <f t="shared" si="38"/>
        <v>8</v>
      </c>
      <c r="E135" s="78" t="s">
        <v>238</v>
      </c>
      <c r="F135" s="26" t="s">
        <v>143</v>
      </c>
      <c r="G135" s="26" t="s">
        <v>140</v>
      </c>
      <c r="H135" s="25">
        <v>1</v>
      </c>
      <c r="I135" s="25">
        <v>1</v>
      </c>
      <c r="J135" s="25">
        <v>1</v>
      </c>
    </row>
    <row r="136" spans="1:10" outlineLevel="3" x14ac:dyDescent="0.2">
      <c r="A136" s="19"/>
      <c r="B136" s="27" t="str">
        <f t="shared" si="37"/>
        <v/>
      </c>
      <c r="C136" s="135"/>
      <c r="D136" s="135"/>
      <c r="E136" s="78" t="s">
        <v>10</v>
      </c>
      <c r="F136" s="26"/>
      <c r="G136" s="26"/>
      <c r="H136" s="25">
        <f t="shared" ref="H136:J136" si="39">SUM(H137:H142)</f>
        <v>6</v>
      </c>
      <c r="I136" s="25">
        <f t="shared" si="39"/>
        <v>6</v>
      </c>
      <c r="J136" s="25">
        <f t="shared" si="39"/>
        <v>6</v>
      </c>
    </row>
    <row r="137" spans="1:10" outlineLevel="4" x14ac:dyDescent="0.2">
      <c r="A137" s="19"/>
      <c r="B137" s="27" t="str">
        <f t="shared" si="37"/>
        <v>LĐQL-16.9</v>
      </c>
      <c r="C137" s="135"/>
      <c r="D137" s="135">
        <f>D135+1</f>
        <v>9</v>
      </c>
      <c r="E137" s="78" t="s">
        <v>240</v>
      </c>
      <c r="F137" s="26" t="s">
        <v>139</v>
      </c>
      <c r="G137" s="26" t="s">
        <v>140</v>
      </c>
      <c r="H137" s="25">
        <v>1</v>
      </c>
      <c r="I137" s="25">
        <v>1</v>
      </c>
      <c r="J137" s="25">
        <v>1</v>
      </c>
    </row>
    <row r="138" spans="1:10" outlineLevel="4" x14ac:dyDescent="0.2">
      <c r="A138" s="19"/>
      <c r="B138" s="27" t="str">
        <f t="shared" si="37"/>
        <v>LĐQL-16.10</v>
      </c>
      <c r="C138" s="135"/>
      <c r="D138" s="135">
        <f t="shared" si="38"/>
        <v>10</v>
      </c>
      <c r="E138" s="78" t="s">
        <v>242</v>
      </c>
      <c r="F138" s="26" t="s">
        <v>139</v>
      </c>
      <c r="G138" s="26" t="s">
        <v>140</v>
      </c>
      <c r="H138" s="25">
        <v>1</v>
      </c>
      <c r="I138" s="25">
        <v>1</v>
      </c>
      <c r="J138" s="25">
        <v>1</v>
      </c>
    </row>
    <row r="139" spans="1:10" outlineLevel="4" x14ac:dyDescent="0.2">
      <c r="A139" s="19"/>
      <c r="B139" s="27" t="str">
        <f t="shared" si="37"/>
        <v>LĐQL-16.11</v>
      </c>
      <c r="C139" s="135"/>
      <c r="D139" s="135">
        <f t="shared" si="38"/>
        <v>11</v>
      </c>
      <c r="E139" s="78" t="s">
        <v>244</v>
      </c>
      <c r="F139" s="26" t="s">
        <v>139</v>
      </c>
      <c r="G139" s="26" t="s">
        <v>140</v>
      </c>
      <c r="H139" s="25">
        <v>1</v>
      </c>
      <c r="I139" s="25">
        <v>1</v>
      </c>
      <c r="J139" s="25">
        <v>1</v>
      </c>
    </row>
    <row r="140" spans="1:10" outlineLevel="4" x14ac:dyDescent="0.2">
      <c r="A140" s="19"/>
      <c r="B140" s="27" t="str">
        <f t="shared" si="37"/>
        <v>LĐQL-16.12</v>
      </c>
      <c r="C140" s="135"/>
      <c r="D140" s="135">
        <f t="shared" si="38"/>
        <v>12</v>
      </c>
      <c r="E140" s="78" t="s">
        <v>246</v>
      </c>
      <c r="F140" s="26" t="s">
        <v>139</v>
      </c>
      <c r="G140" s="26" t="s">
        <v>140</v>
      </c>
      <c r="H140" s="25">
        <v>1</v>
      </c>
      <c r="I140" s="25">
        <v>1</v>
      </c>
      <c r="J140" s="25">
        <v>1</v>
      </c>
    </row>
    <row r="141" spans="1:10" outlineLevel="4" x14ac:dyDescent="0.2">
      <c r="A141" s="19"/>
      <c r="B141" s="27" t="str">
        <f t="shared" si="37"/>
        <v>LĐQL-16.13</v>
      </c>
      <c r="C141" s="135"/>
      <c r="D141" s="135">
        <f t="shared" si="38"/>
        <v>13</v>
      </c>
      <c r="E141" s="78" t="s">
        <v>248</v>
      </c>
      <c r="F141" s="26" t="s">
        <v>139</v>
      </c>
      <c r="G141" s="26" t="s">
        <v>140</v>
      </c>
      <c r="H141" s="25">
        <v>1</v>
      </c>
      <c r="I141" s="25">
        <v>1</v>
      </c>
      <c r="J141" s="25">
        <v>1</v>
      </c>
    </row>
    <row r="142" spans="1:10" ht="25.5" outlineLevel="4" x14ac:dyDescent="0.2">
      <c r="A142" s="19"/>
      <c r="B142" s="27" t="str">
        <f t="shared" si="37"/>
        <v>LĐQL-16.14</v>
      </c>
      <c r="C142" s="135"/>
      <c r="D142" s="135">
        <f t="shared" si="38"/>
        <v>14</v>
      </c>
      <c r="E142" s="78" t="s">
        <v>250</v>
      </c>
      <c r="F142" s="26" t="s">
        <v>143</v>
      </c>
      <c r="G142" s="26" t="s">
        <v>140</v>
      </c>
      <c r="H142" s="25">
        <v>1</v>
      </c>
      <c r="I142" s="25">
        <v>1</v>
      </c>
      <c r="J142" s="25">
        <v>1</v>
      </c>
    </row>
    <row r="143" spans="1:10" outlineLevel="3" x14ac:dyDescent="0.2">
      <c r="A143" s="19"/>
      <c r="B143" s="27" t="str">
        <f t="shared" si="37"/>
        <v/>
      </c>
      <c r="C143" s="135"/>
      <c r="D143" s="135"/>
      <c r="E143" s="78" t="s">
        <v>11</v>
      </c>
      <c r="F143" s="26"/>
      <c r="G143" s="26"/>
      <c r="H143" s="25">
        <f t="shared" ref="H143:J143" si="40">SUM(H144:H153)</f>
        <v>10</v>
      </c>
      <c r="I143" s="25">
        <f t="shared" si="40"/>
        <v>10</v>
      </c>
      <c r="J143" s="25">
        <f t="shared" si="40"/>
        <v>10</v>
      </c>
    </row>
    <row r="144" spans="1:10" outlineLevel="4" x14ac:dyDescent="0.2">
      <c r="A144" s="19"/>
      <c r="B144" s="27" t="str">
        <f t="shared" si="37"/>
        <v>LĐQL-16.15</v>
      </c>
      <c r="C144" s="135"/>
      <c r="D144" s="135">
        <f>D142+1</f>
        <v>15</v>
      </c>
      <c r="E144" s="78" t="s">
        <v>251</v>
      </c>
      <c r="F144" s="23" t="s">
        <v>139</v>
      </c>
      <c r="G144" s="27" t="s">
        <v>140</v>
      </c>
      <c r="H144" s="25">
        <v>1</v>
      </c>
      <c r="I144" s="25">
        <v>1</v>
      </c>
      <c r="J144" s="25">
        <v>1</v>
      </c>
    </row>
    <row r="145" spans="1:10" outlineLevel="4" x14ac:dyDescent="0.2">
      <c r="A145" s="19"/>
      <c r="B145" s="27" t="str">
        <f t="shared" si="37"/>
        <v>LĐQL-16.16</v>
      </c>
      <c r="C145" s="135"/>
      <c r="D145" s="135">
        <f t="shared" si="38"/>
        <v>16</v>
      </c>
      <c r="E145" s="78" t="s">
        <v>253</v>
      </c>
      <c r="F145" s="23" t="s">
        <v>139</v>
      </c>
      <c r="G145" s="27" t="s">
        <v>140</v>
      </c>
      <c r="H145" s="25">
        <v>1</v>
      </c>
      <c r="I145" s="25">
        <v>1</v>
      </c>
      <c r="J145" s="25">
        <v>1</v>
      </c>
    </row>
    <row r="146" spans="1:10" outlineLevel="4" x14ac:dyDescent="0.2">
      <c r="A146" s="19"/>
      <c r="B146" s="27" t="str">
        <f t="shared" si="37"/>
        <v>LĐQL-16.17</v>
      </c>
      <c r="C146" s="135"/>
      <c r="D146" s="135">
        <f t="shared" si="38"/>
        <v>17</v>
      </c>
      <c r="E146" s="78" t="s">
        <v>255</v>
      </c>
      <c r="F146" s="23" t="s">
        <v>139</v>
      </c>
      <c r="G146" s="27" t="s">
        <v>140</v>
      </c>
      <c r="H146" s="25">
        <v>1</v>
      </c>
      <c r="I146" s="25">
        <v>1</v>
      </c>
      <c r="J146" s="25">
        <v>1</v>
      </c>
    </row>
    <row r="147" spans="1:10" outlineLevel="4" x14ac:dyDescent="0.2">
      <c r="A147" s="19"/>
      <c r="B147" s="27" t="str">
        <f t="shared" si="37"/>
        <v>LĐQL-16.18</v>
      </c>
      <c r="C147" s="135"/>
      <c r="D147" s="135">
        <f t="shared" si="38"/>
        <v>18</v>
      </c>
      <c r="E147" s="78" t="s">
        <v>257</v>
      </c>
      <c r="F147" s="23" t="s">
        <v>139</v>
      </c>
      <c r="G147" s="27" t="s">
        <v>140</v>
      </c>
      <c r="H147" s="25">
        <v>1</v>
      </c>
      <c r="I147" s="25">
        <v>1</v>
      </c>
      <c r="J147" s="25">
        <v>1</v>
      </c>
    </row>
    <row r="148" spans="1:10" outlineLevel="4" x14ac:dyDescent="0.2">
      <c r="A148" s="19"/>
      <c r="B148" s="27" t="str">
        <f t="shared" si="37"/>
        <v>LĐQL-16.19</v>
      </c>
      <c r="C148" s="135"/>
      <c r="D148" s="135">
        <f t="shared" si="38"/>
        <v>19</v>
      </c>
      <c r="E148" s="78" t="s">
        <v>259</v>
      </c>
      <c r="F148" s="23" t="s">
        <v>139</v>
      </c>
      <c r="G148" s="27" t="s">
        <v>140</v>
      </c>
      <c r="H148" s="25">
        <v>1</v>
      </c>
      <c r="I148" s="25">
        <v>1</v>
      </c>
      <c r="J148" s="25">
        <v>1</v>
      </c>
    </row>
    <row r="149" spans="1:10" ht="25.5" outlineLevel="4" x14ac:dyDescent="0.2">
      <c r="A149" s="19"/>
      <c r="B149" s="27" t="str">
        <f t="shared" si="37"/>
        <v>LĐQL-16.20</v>
      </c>
      <c r="C149" s="135"/>
      <c r="D149" s="135">
        <f t="shared" si="38"/>
        <v>20</v>
      </c>
      <c r="E149" s="78" t="s">
        <v>261</v>
      </c>
      <c r="F149" s="23" t="s">
        <v>143</v>
      </c>
      <c r="G149" s="27" t="s">
        <v>140</v>
      </c>
      <c r="H149" s="25">
        <v>1</v>
      </c>
      <c r="I149" s="25">
        <v>1</v>
      </c>
      <c r="J149" s="25">
        <v>1</v>
      </c>
    </row>
    <row r="150" spans="1:10" ht="25.5" outlineLevel="4" x14ac:dyDescent="0.2">
      <c r="A150" s="19"/>
      <c r="B150" s="27" t="str">
        <f t="shared" si="37"/>
        <v>LĐQL-16.21</v>
      </c>
      <c r="C150" s="135"/>
      <c r="D150" s="135">
        <f t="shared" si="38"/>
        <v>21</v>
      </c>
      <c r="E150" s="78" t="s">
        <v>262</v>
      </c>
      <c r="F150" s="23" t="s">
        <v>143</v>
      </c>
      <c r="G150" s="27" t="s">
        <v>140</v>
      </c>
      <c r="H150" s="25">
        <v>1</v>
      </c>
      <c r="I150" s="25">
        <v>1</v>
      </c>
      <c r="J150" s="25">
        <v>1</v>
      </c>
    </row>
    <row r="151" spans="1:10" ht="25.5" outlineLevel="4" x14ac:dyDescent="0.2">
      <c r="A151" s="19"/>
      <c r="B151" s="27" t="str">
        <f t="shared" si="37"/>
        <v>LĐQL-16.22</v>
      </c>
      <c r="C151" s="135"/>
      <c r="D151" s="135">
        <f t="shared" si="38"/>
        <v>22</v>
      </c>
      <c r="E151" s="78" t="s">
        <v>263</v>
      </c>
      <c r="F151" s="23" t="s">
        <v>143</v>
      </c>
      <c r="G151" s="27" t="s">
        <v>140</v>
      </c>
      <c r="H151" s="25">
        <v>1</v>
      </c>
      <c r="I151" s="25">
        <v>1</v>
      </c>
      <c r="J151" s="25">
        <v>1</v>
      </c>
    </row>
    <row r="152" spans="1:10" ht="25.5" outlineLevel="4" x14ac:dyDescent="0.2">
      <c r="A152" s="19"/>
      <c r="B152" s="27" t="str">
        <f t="shared" si="37"/>
        <v>LĐQL-16.23</v>
      </c>
      <c r="C152" s="135"/>
      <c r="D152" s="135">
        <f t="shared" si="38"/>
        <v>23</v>
      </c>
      <c r="E152" s="78" t="s">
        <v>264</v>
      </c>
      <c r="F152" s="23" t="s">
        <v>143</v>
      </c>
      <c r="G152" s="27" t="s">
        <v>140</v>
      </c>
      <c r="H152" s="25">
        <v>1</v>
      </c>
      <c r="I152" s="25">
        <v>1</v>
      </c>
      <c r="J152" s="25">
        <v>1</v>
      </c>
    </row>
    <row r="153" spans="1:10" ht="25.5" outlineLevel="4" x14ac:dyDescent="0.2">
      <c r="A153" s="19"/>
      <c r="B153" s="27" t="str">
        <f t="shared" si="37"/>
        <v>LĐQL-16.24</v>
      </c>
      <c r="C153" s="135"/>
      <c r="D153" s="135">
        <f t="shared" si="38"/>
        <v>24</v>
      </c>
      <c r="E153" s="78" t="s">
        <v>265</v>
      </c>
      <c r="F153" s="23" t="s">
        <v>143</v>
      </c>
      <c r="G153" s="27" t="s">
        <v>140</v>
      </c>
      <c r="H153" s="25">
        <v>1</v>
      </c>
      <c r="I153" s="25">
        <v>1</v>
      </c>
      <c r="J153" s="25">
        <v>1</v>
      </c>
    </row>
    <row r="154" spans="1:10" outlineLevel="3" x14ac:dyDescent="0.2">
      <c r="A154" s="19"/>
      <c r="B154" s="27" t="str">
        <f t="shared" si="37"/>
        <v/>
      </c>
      <c r="C154" s="135"/>
      <c r="D154" s="135"/>
      <c r="E154" s="78" t="s">
        <v>12</v>
      </c>
      <c r="F154" s="23"/>
      <c r="G154" s="27"/>
      <c r="H154" s="25">
        <f t="shared" ref="H154:J154" si="41">SUM(H155:H156)</f>
        <v>2</v>
      </c>
      <c r="I154" s="25">
        <f t="shared" si="41"/>
        <v>2</v>
      </c>
      <c r="J154" s="25">
        <f t="shared" si="41"/>
        <v>2</v>
      </c>
    </row>
    <row r="155" spans="1:10" ht="25.5" outlineLevel="4" x14ac:dyDescent="0.2">
      <c r="A155" s="19"/>
      <c r="B155" s="27" t="str">
        <f t="shared" si="37"/>
        <v>LĐQL-16.25</v>
      </c>
      <c r="C155" s="135"/>
      <c r="D155" s="135">
        <f>D153+1</f>
        <v>25</v>
      </c>
      <c r="E155" s="78" t="s">
        <v>1013</v>
      </c>
      <c r="F155" s="26" t="s">
        <v>143</v>
      </c>
      <c r="G155" s="26" t="s">
        <v>140</v>
      </c>
      <c r="H155" s="25">
        <v>1</v>
      </c>
      <c r="I155" s="25">
        <v>1</v>
      </c>
      <c r="J155" s="25">
        <v>1</v>
      </c>
    </row>
    <row r="156" spans="1:10" ht="25.5" outlineLevel="4" x14ac:dyDescent="0.2">
      <c r="A156" s="19"/>
      <c r="B156" s="27" t="str">
        <f t="shared" si="37"/>
        <v>LĐQL-16.26</v>
      </c>
      <c r="C156" s="135"/>
      <c r="D156" s="135">
        <f t="shared" si="38"/>
        <v>26</v>
      </c>
      <c r="E156" s="78" t="s">
        <v>267</v>
      </c>
      <c r="F156" s="26" t="s">
        <v>143</v>
      </c>
      <c r="G156" s="26" t="s">
        <v>140</v>
      </c>
      <c r="H156" s="25">
        <v>1</v>
      </c>
      <c r="I156" s="25">
        <v>1</v>
      </c>
      <c r="J156" s="25">
        <v>1</v>
      </c>
    </row>
    <row r="157" spans="1:10" outlineLevel="3" x14ac:dyDescent="0.2">
      <c r="A157" s="19"/>
      <c r="B157" s="27" t="str">
        <f t="shared" si="37"/>
        <v/>
      </c>
      <c r="C157" s="135"/>
      <c r="D157" s="135"/>
      <c r="E157" s="78" t="s">
        <v>13</v>
      </c>
      <c r="F157" s="26"/>
      <c r="G157" s="26"/>
      <c r="H157" s="25">
        <f t="shared" ref="H157:J157" si="42">SUM(H158:H164)</f>
        <v>7</v>
      </c>
      <c r="I157" s="25">
        <f t="shared" si="42"/>
        <v>7</v>
      </c>
      <c r="J157" s="25">
        <f t="shared" si="42"/>
        <v>7</v>
      </c>
    </row>
    <row r="158" spans="1:10" outlineLevel="4" x14ac:dyDescent="0.2">
      <c r="A158" s="19"/>
      <c r="B158" s="27" t="str">
        <f t="shared" si="37"/>
        <v>LĐQL-16.27</v>
      </c>
      <c r="C158" s="135"/>
      <c r="D158" s="135">
        <f>D156+1</f>
        <v>27</v>
      </c>
      <c r="E158" s="78" t="s">
        <v>268</v>
      </c>
      <c r="F158" s="26" t="s">
        <v>139</v>
      </c>
      <c r="G158" s="26" t="s">
        <v>140</v>
      </c>
      <c r="H158" s="25">
        <v>1</v>
      </c>
      <c r="I158" s="25">
        <v>1</v>
      </c>
      <c r="J158" s="25">
        <v>1</v>
      </c>
    </row>
    <row r="159" spans="1:10" outlineLevel="4" x14ac:dyDescent="0.2">
      <c r="A159" s="19"/>
      <c r="B159" s="27" t="str">
        <f t="shared" si="37"/>
        <v>LĐQL-16.28</v>
      </c>
      <c r="C159" s="135"/>
      <c r="D159" s="135">
        <f t="shared" si="38"/>
        <v>28</v>
      </c>
      <c r="E159" s="78" t="s">
        <v>270</v>
      </c>
      <c r="F159" s="26" t="s">
        <v>139</v>
      </c>
      <c r="G159" s="26" t="s">
        <v>140</v>
      </c>
      <c r="H159" s="25">
        <v>1</v>
      </c>
      <c r="I159" s="25">
        <v>1</v>
      </c>
      <c r="J159" s="25">
        <v>1</v>
      </c>
    </row>
    <row r="160" spans="1:10" outlineLevel="4" x14ac:dyDescent="0.2">
      <c r="A160" s="19"/>
      <c r="B160" s="27" t="str">
        <f t="shared" ref="B160:B191" si="43">IF(ISBLANK(D160),"",_xlfn.CONCAT($A$126,".",D160))</f>
        <v>LĐQL-16.29</v>
      </c>
      <c r="C160" s="135"/>
      <c r="D160" s="135">
        <f t="shared" si="38"/>
        <v>29</v>
      </c>
      <c r="E160" s="78" t="s">
        <v>272</v>
      </c>
      <c r="F160" s="26" t="s">
        <v>139</v>
      </c>
      <c r="G160" s="26" t="s">
        <v>140</v>
      </c>
      <c r="H160" s="25">
        <v>1</v>
      </c>
      <c r="I160" s="25">
        <v>1</v>
      </c>
      <c r="J160" s="25">
        <v>1</v>
      </c>
    </row>
    <row r="161" spans="1:10" outlineLevel="4" x14ac:dyDescent="0.2">
      <c r="A161" s="19"/>
      <c r="B161" s="27" t="str">
        <f t="shared" si="43"/>
        <v>LĐQL-16.30</v>
      </c>
      <c r="C161" s="135"/>
      <c r="D161" s="135">
        <f t="shared" si="38"/>
        <v>30</v>
      </c>
      <c r="E161" s="78" t="s">
        <v>274</v>
      </c>
      <c r="F161" s="26" t="s">
        <v>139</v>
      </c>
      <c r="G161" s="26" t="s">
        <v>140</v>
      </c>
      <c r="H161" s="25">
        <v>1</v>
      </c>
      <c r="I161" s="25">
        <v>1</v>
      </c>
      <c r="J161" s="25">
        <v>1</v>
      </c>
    </row>
    <row r="162" spans="1:10" outlineLevel="4" x14ac:dyDescent="0.2">
      <c r="A162" s="19"/>
      <c r="B162" s="27" t="str">
        <f t="shared" si="43"/>
        <v>LĐQL-16.31</v>
      </c>
      <c r="C162" s="135"/>
      <c r="D162" s="135">
        <f t="shared" ref="D162:D191" si="44">D161+1</f>
        <v>31</v>
      </c>
      <c r="E162" s="78" t="s">
        <v>276</v>
      </c>
      <c r="F162" s="26" t="s">
        <v>139</v>
      </c>
      <c r="G162" s="26" t="s">
        <v>140</v>
      </c>
      <c r="H162" s="25">
        <v>1</v>
      </c>
      <c r="I162" s="25">
        <v>1</v>
      </c>
      <c r="J162" s="25">
        <v>1</v>
      </c>
    </row>
    <row r="163" spans="1:10" outlineLevel="4" x14ac:dyDescent="0.2">
      <c r="A163" s="19"/>
      <c r="B163" s="27" t="str">
        <f t="shared" si="43"/>
        <v>LĐQL-16.32</v>
      </c>
      <c r="C163" s="135"/>
      <c r="D163" s="135">
        <f t="shared" si="44"/>
        <v>32</v>
      </c>
      <c r="E163" s="78" t="s">
        <v>278</v>
      </c>
      <c r="F163" s="26" t="s">
        <v>139</v>
      </c>
      <c r="G163" s="26" t="s">
        <v>140</v>
      </c>
      <c r="H163" s="25">
        <v>1</v>
      </c>
      <c r="I163" s="25">
        <v>1</v>
      </c>
      <c r="J163" s="25">
        <v>1</v>
      </c>
    </row>
    <row r="164" spans="1:10" outlineLevel="4" x14ac:dyDescent="0.2">
      <c r="A164" s="19"/>
      <c r="B164" s="27" t="str">
        <f t="shared" si="43"/>
        <v>LĐQL-16.33</v>
      </c>
      <c r="C164" s="135"/>
      <c r="D164" s="135">
        <f t="shared" si="44"/>
        <v>33</v>
      </c>
      <c r="E164" s="78" t="s">
        <v>280</v>
      </c>
      <c r="F164" s="26" t="s">
        <v>139</v>
      </c>
      <c r="G164" s="26" t="s">
        <v>140</v>
      </c>
      <c r="H164" s="25">
        <v>1</v>
      </c>
      <c r="I164" s="25">
        <v>1</v>
      </c>
      <c r="J164" s="25">
        <v>1</v>
      </c>
    </row>
    <row r="165" spans="1:10" outlineLevel="3" x14ac:dyDescent="0.2">
      <c r="A165" s="19"/>
      <c r="B165" s="27" t="str">
        <f t="shared" si="43"/>
        <v/>
      </c>
      <c r="C165" s="135"/>
      <c r="D165" s="135"/>
      <c r="E165" s="78" t="s">
        <v>282</v>
      </c>
      <c r="F165" s="26"/>
      <c r="G165" s="26"/>
      <c r="H165" s="25">
        <f t="shared" ref="H165:J165" si="45">SUM(H166:H171)</f>
        <v>6</v>
      </c>
      <c r="I165" s="25">
        <f t="shared" si="45"/>
        <v>6</v>
      </c>
      <c r="J165" s="25">
        <f t="shared" si="45"/>
        <v>6</v>
      </c>
    </row>
    <row r="166" spans="1:10" outlineLevel="4" x14ac:dyDescent="0.2">
      <c r="A166" s="19"/>
      <c r="B166" s="27" t="str">
        <f t="shared" si="43"/>
        <v>LĐQL-16.34</v>
      </c>
      <c r="C166" s="135"/>
      <c r="D166" s="135">
        <f>D164+1</f>
        <v>34</v>
      </c>
      <c r="E166" s="96" t="s">
        <v>283</v>
      </c>
      <c r="F166" s="26" t="s">
        <v>139</v>
      </c>
      <c r="G166" s="26" t="s">
        <v>140</v>
      </c>
      <c r="H166" s="25">
        <v>1</v>
      </c>
      <c r="I166" s="25">
        <v>1</v>
      </c>
      <c r="J166" s="25">
        <v>1</v>
      </c>
    </row>
    <row r="167" spans="1:10" outlineLevel="4" x14ac:dyDescent="0.2">
      <c r="A167" s="19"/>
      <c r="B167" s="27" t="str">
        <f t="shared" si="43"/>
        <v>LĐQL-16.35</v>
      </c>
      <c r="C167" s="135"/>
      <c r="D167" s="135">
        <f t="shared" si="44"/>
        <v>35</v>
      </c>
      <c r="E167" s="96" t="s">
        <v>285</v>
      </c>
      <c r="F167" s="23" t="s">
        <v>139</v>
      </c>
      <c r="G167" s="26" t="s">
        <v>140</v>
      </c>
      <c r="H167" s="25">
        <v>1</v>
      </c>
      <c r="I167" s="25">
        <v>1</v>
      </c>
      <c r="J167" s="25">
        <v>1</v>
      </c>
    </row>
    <row r="168" spans="1:10" outlineLevel="4" x14ac:dyDescent="0.2">
      <c r="A168" s="19"/>
      <c r="B168" s="27" t="str">
        <f t="shared" si="43"/>
        <v>LĐQL-16.36</v>
      </c>
      <c r="C168" s="135"/>
      <c r="D168" s="135">
        <f t="shared" si="44"/>
        <v>36</v>
      </c>
      <c r="E168" s="96" t="s">
        <v>287</v>
      </c>
      <c r="F168" s="23" t="s">
        <v>139</v>
      </c>
      <c r="G168" s="26" t="s">
        <v>140</v>
      </c>
      <c r="H168" s="25">
        <v>1</v>
      </c>
      <c r="I168" s="25">
        <v>1</v>
      </c>
      <c r="J168" s="25">
        <v>1</v>
      </c>
    </row>
    <row r="169" spans="1:10" outlineLevel="4" x14ac:dyDescent="0.2">
      <c r="A169" s="19"/>
      <c r="B169" s="27" t="str">
        <f t="shared" si="43"/>
        <v>LĐQL-16.37</v>
      </c>
      <c r="C169" s="135"/>
      <c r="D169" s="135">
        <f t="shared" si="44"/>
        <v>37</v>
      </c>
      <c r="E169" s="96" t="s">
        <v>289</v>
      </c>
      <c r="F169" s="23" t="s">
        <v>139</v>
      </c>
      <c r="G169" s="23" t="s">
        <v>140</v>
      </c>
      <c r="H169" s="25">
        <v>1</v>
      </c>
      <c r="I169" s="25">
        <v>1</v>
      </c>
      <c r="J169" s="25">
        <v>1</v>
      </c>
    </row>
    <row r="170" spans="1:10" outlineLevel="4" x14ac:dyDescent="0.2">
      <c r="A170" s="19"/>
      <c r="B170" s="27" t="str">
        <f t="shared" si="43"/>
        <v>LĐQL-16.38</v>
      </c>
      <c r="C170" s="135"/>
      <c r="D170" s="135">
        <f t="shared" si="44"/>
        <v>38</v>
      </c>
      <c r="E170" s="96" t="s">
        <v>291</v>
      </c>
      <c r="F170" s="23" t="s">
        <v>139</v>
      </c>
      <c r="G170" s="26" t="s">
        <v>140</v>
      </c>
      <c r="H170" s="25">
        <v>1</v>
      </c>
      <c r="I170" s="25">
        <v>1</v>
      </c>
      <c r="J170" s="25">
        <v>1</v>
      </c>
    </row>
    <row r="171" spans="1:10" ht="25.5" outlineLevel="4" x14ac:dyDescent="0.2">
      <c r="A171" s="19"/>
      <c r="B171" s="27" t="str">
        <f t="shared" si="43"/>
        <v>LĐQL-16.39</v>
      </c>
      <c r="C171" s="135"/>
      <c r="D171" s="135">
        <f t="shared" si="44"/>
        <v>39</v>
      </c>
      <c r="E171" s="78" t="s">
        <v>293</v>
      </c>
      <c r="F171" s="23" t="s">
        <v>143</v>
      </c>
      <c r="G171" s="26" t="s">
        <v>140</v>
      </c>
      <c r="H171" s="25">
        <v>1</v>
      </c>
      <c r="I171" s="25">
        <v>1</v>
      </c>
      <c r="J171" s="25">
        <v>1</v>
      </c>
    </row>
    <row r="172" spans="1:10" outlineLevel="3" x14ac:dyDescent="0.2">
      <c r="A172" s="19"/>
      <c r="B172" s="27" t="str">
        <f t="shared" si="43"/>
        <v/>
      </c>
      <c r="C172" s="135"/>
      <c r="D172" s="135"/>
      <c r="E172" s="78" t="s">
        <v>116</v>
      </c>
      <c r="F172" s="23"/>
      <c r="G172" s="26"/>
      <c r="H172" s="25">
        <f t="shared" ref="H172:J172" si="46">SUM(H173:H178)</f>
        <v>6</v>
      </c>
      <c r="I172" s="25">
        <f t="shared" si="46"/>
        <v>6</v>
      </c>
      <c r="J172" s="25">
        <f t="shared" si="46"/>
        <v>6</v>
      </c>
    </row>
    <row r="173" spans="1:10" outlineLevel="4" x14ac:dyDescent="0.2">
      <c r="A173" s="19"/>
      <c r="B173" s="27" t="str">
        <f t="shared" si="43"/>
        <v>LĐQL-16.40</v>
      </c>
      <c r="C173" s="135"/>
      <c r="D173" s="135">
        <f>D171+1</f>
        <v>40</v>
      </c>
      <c r="E173" s="39" t="s">
        <v>294</v>
      </c>
      <c r="F173" s="29" t="s">
        <v>139</v>
      </c>
      <c r="G173" s="29" t="s">
        <v>140</v>
      </c>
      <c r="H173" s="30">
        <v>1</v>
      </c>
      <c r="I173" s="30">
        <v>1</v>
      </c>
      <c r="J173" s="30">
        <v>1</v>
      </c>
    </row>
    <row r="174" spans="1:10" outlineLevel="4" x14ac:dyDescent="0.2">
      <c r="A174" s="19"/>
      <c r="B174" s="27" t="str">
        <f t="shared" si="43"/>
        <v>LĐQL-16.41</v>
      </c>
      <c r="C174" s="135"/>
      <c r="D174" s="135">
        <f t="shared" si="44"/>
        <v>41</v>
      </c>
      <c r="E174" s="39" t="s">
        <v>296</v>
      </c>
      <c r="F174" s="29" t="s">
        <v>139</v>
      </c>
      <c r="G174" s="29" t="s">
        <v>140</v>
      </c>
      <c r="H174" s="30">
        <v>1</v>
      </c>
      <c r="I174" s="30">
        <v>1</v>
      </c>
      <c r="J174" s="30">
        <v>1</v>
      </c>
    </row>
    <row r="175" spans="1:10" outlineLevel="4" x14ac:dyDescent="0.2">
      <c r="A175" s="19"/>
      <c r="B175" s="27" t="str">
        <f t="shared" si="43"/>
        <v>LĐQL-16.42</v>
      </c>
      <c r="C175" s="135"/>
      <c r="D175" s="135">
        <f t="shared" si="44"/>
        <v>42</v>
      </c>
      <c r="E175" s="39" t="s">
        <v>298</v>
      </c>
      <c r="F175" s="29" t="s">
        <v>139</v>
      </c>
      <c r="G175" s="29" t="s">
        <v>140</v>
      </c>
      <c r="H175" s="30">
        <v>1</v>
      </c>
      <c r="I175" s="30">
        <v>1</v>
      </c>
      <c r="J175" s="30">
        <v>1</v>
      </c>
    </row>
    <row r="176" spans="1:10" outlineLevel="4" x14ac:dyDescent="0.2">
      <c r="A176" s="19"/>
      <c r="B176" s="27" t="str">
        <f t="shared" si="43"/>
        <v>LĐQL-16.43</v>
      </c>
      <c r="C176" s="135"/>
      <c r="D176" s="135">
        <f t="shared" si="44"/>
        <v>43</v>
      </c>
      <c r="E176" s="39" t="s">
        <v>584</v>
      </c>
      <c r="F176" s="29" t="s">
        <v>139</v>
      </c>
      <c r="G176" s="29" t="s">
        <v>140</v>
      </c>
      <c r="H176" s="30">
        <v>1</v>
      </c>
      <c r="I176" s="30">
        <v>1</v>
      </c>
      <c r="J176" s="30">
        <v>1</v>
      </c>
    </row>
    <row r="177" spans="1:10" outlineLevel="4" x14ac:dyDescent="0.2">
      <c r="A177" s="19"/>
      <c r="B177" s="27" t="str">
        <f t="shared" si="43"/>
        <v>LĐQL-16.44</v>
      </c>
      <c r="C177" s="135"/>
      <c r="D177" s="135">
        <f t="shared" si="44"/>
        <v>44</v>
      </c>
      <c r="E177" s="39" t="s">
        <v>300</v>
      </c>
      <c r="F177" s="29" t="s">
        <v>139</v>
      </c>
      <c r="G177" s="29" t="s">
        <v>140</v>
      </c>
      <c r="H177" s="30">
        <v>1</v>
      </c>
      <c r="I177" s="30">
        <v>1</v>
      </c>
      <c r="J177" s="30">
        <v>1</v>
      </c>
    </row>
    <row r="178" spans="1:10" ht="25.5" outlineLevel="4" x14ac:dyDescent="0.2">
      <c r="A178" s="19"/>
      <c r="B178" s="27" t="str">
        <f t="shared" si="43"/>
        <v>LĐQL-16.45</v>
      </c>
      <c r="C178" s="135"/>
      <c r="D178" s="135">
        <f t="shared" si="44"/>
        <v>45</v>
      </c>
      <c r="E178" s="97" t="s">
        <v>302</v>
      </c>
      <c r="F178" s="29" t="s">
        <v>143</v>
      </c>
      <c r="G178" s="29" t="s">
        <v>140</v>
      </c>
      <c r="H178" s="30">
        <v>1</v>
      </c>
      <c r="I178" s="30">
        <v>1</v>
      </c>
      <c r="J178" s="30">
        <v>1</v>
      </c>
    </row>
    <row r="179" spans="1:10" outlineLevel="3" x14ac:dyDescent="0.2">
      <c r="A179" s="19"/>
      <c r="B179" s="27" t="str">
        <f t="shared" si="43"/>
        <v/>
      </c>
      <c r="C179" s="135"/>
      <c r="D179" s="135"/>
      <c r="E179" s="97" t="s">
        <v>15</v>
      </c>
      <c r="F179" s="29"/>
      <c r="G179" s="29"/>
      <c r="H179" s="30">
        <f t="shared" ref="H179:J179" si="47">SUM(H180:H182)</f>
        <v>3</v>
      </c>
      <c r="I179" s="30">
        <f t="shared" si="47"/>
        <v>3</v>
      </c>
      <c r="J179" s="30">
        <f t="shared" si="47"/>
        <v>3</v>
      </c>
    </row>
    <row r="180" spans="1:10" ht="25.5" outlineLevel="4" x14ac:dyDescent="0.2">
      <c r="A180" s="19"/>
      <c r="B180" s="27" t="str">
        <f t="shared" si="43"/>
        <v>LĐQL-16.46</v>
      </c>
      <c r="C180" s="135"/>
      <c r="D180" s="135">
        <f>D178+1</f>
        <v>46</v>
      </c>
      <c r="E180" s="78" t="s">
        <v>898</v>
      </c>
      <c r="F180" s="26" t="s">
        <v>139</v>
      </c>
      <c r="G180" s="26" t="s">
        <v>140</v>
      </c>
      <c r="H180" s="19">
        <v>1</v>
      </c>
      <c r="I180" s="19">
        <v>1</v>
      </c>
      <c r="J180" s="19">
        <v>1</v>
      </c>
    </row>
    <row r="181" spans="1:10" outlineLevel="4" x14ac:dyDescent="0.2">
      <c r="A181" s="19"/>
      <c r="B181" s="27" t="str">
        <f t="shared" si="43"/>
        <v>LĐQL-16.47</v>
      </c>
      <c r="C181" s="135"/>
      <c r="D181" s="135">
        <f t="shared" si="44"/>
        <v>47</v>
      </c>
      <c r="E181" s="78" t="s">
        <v>899</v>
      </c>
      <c r="F181" s="26" t="s">
        <v>139</v>
      </c>
      <c r="G181" s="26" t="s">
        <v>140</v>
      </c>
      <c r="H181" s="19">
        <v>1</v>
      </c>
      <c r="I181" s="19">
        <v>1</v>
      </c>
      <c r="J181" s="19">
        <v>1</v>
      </c>
    </row>
    <row r="182" spans="1:10" ht="25.5" outlineLevel="4" x14ac:dyDescent="0.2">
      <c r="A182" s="19"/>
      <c r="B182" s="27" t="str">
        <f t="shared" si="43"/>
        <v>LĐQL-16.48</v>
      </c>
      <c r="C182" s="135"/>
      <c r="D182" s="135">
        <f t="shared" si="44"/>
        <v>48</v>
      </c>
      <c r="E182" s="78" t="s">
        <v>586</v>
      </c>
      <c r="F182" s="26" t="s">
        <v>139</v>
      </c>
      <c r="G182" s="26" t="s">
        <v>140</v>
      </c>
      <c r="H182" s="19">
        <v>1</v>
      </c>
      <c r="I182" s="19">
        <v>1</v>
      </c>
      <c r="J182" s="19">
        <v>1</v>
      </c>
    </row>
    <row r="183" spans="1:10" outlineLevel="3" x14ac:dyDescent="0.2">
      <c r="A183" s="19"/>
      <c r="B183" s="27" t="str">
        <f t="shared" si="43"/>
        <v/>
      </c>
      <c r="C183" s="135"/>
      <c r="D183" s="135"/>
      <c r="E183" s="78" t="s">
        <v>16</v>
      </c>
      <c r="F183" s="26"/>
      <c r="G183" s="26"/>
      <c r="H183" s="19">
        <f t="shared" ref="H183:J183" si="48">SUM(H184:H187)</f>
        <v>4</v>
      </c>
      <c r="I183" s="19">
        <f t="shared" si="48"/>
        <v>4</v>
      </c>
      <c r="J183" s="19">
        <f t="shared" si="48"/>
        <v>4</v>
      </c>
    </row>
    <row r="184" spans="1:10" outlineLevel="4" x14ac:dyDescent="0.2">
      <c r="A184" s="19"/>
      <c r="B184" s="27" t="str">
        <f t="shared" si="43"/>
        <v>LĐQL-16.49</v>
      </c>
      <c r="C184" s="135"/>
      <c r="D184" s="135">
        <f>D182+1</f>
        <v>49</v>
      </c>
      <c r="E184" s="78" t="s">
        <v>304</v>
      </c>
      <c r="F184" s="26" t="s">
        <v>139</v>
      </c>
      <c r="G184" s="26" t="s">
        <v>140</v>
      </c>
      <c r="H184" s="25">
        <v>1</v>
      </c>
      <c r="I184" s="25">
        <v>1</v>
      </c>
      <c r="J184" s="25">
        <v>1</v>
      </c>
    </row>
    <row r="185" spans="1:10" outlineLevel="4" x14ac:dyDescent="0.2">
      <c r="A185" s="19"/>
      <c r="B185" s="27" t="str">
        <f t="shared" si="43"/>
        <v>LĐQL-16.50</v>
      </c>
      <c r="C185" s="135"/>
      <c r="D185" s="135">
        <f t="shared" si="44"/>
        <v>50</v>
      </c>
      <c r="E185" s="78" t="s">
        <v>306</v>
      </c>
      <c r="F185" s="26" t="s">
        <v>139</v>
      </c>
      <c r="G185" s="26" t="s">
        <v>140</v>
      </c>
      <c r="H185" s="25">
        <v>1</v>
      </c>
      <c r="I185" s="25">
        <v>1</v>
      </c>
      <c r="J185" s="25">
        <v>1</v>
      </c>
    </row>
    <row r="186" spans="1:10" outlineLevel="4" x14ac:dyDescent="0.2">
      <c r="A186" s="19"/>
      <c r="B186" s="27" t="str">
        <f t="shared" si="43"/>
        <v>LĐQL-16.51</v>
      </c>
      <c r="C186" s="135"/>
      <c r="D186" s="135">
        <f t="shared" si="44"/>
        <v>51</v>
      </c>
      <c r="E186" s="78" t="s">
        <v>901</v>
      </c>
      <c r="F186" s="26" t="s">
        <v>139</v>
      </c>
      <c r="G186" s="26" t="s">
        <v>140</v>
      </c>
      <c r="H186" s="25">
        <v>1</v>
      </c>
      <c r="I186" s="25">
        <v>1</v>
      </c>
      <c r="J186" s="25">
        <v>1</v>
      </c>
    </row>
    <row r="187" spans="1:10" outlineLevel="4" x14ac:dyDescent="0.2">
      <c r="A187" s="19"/>
      <c r="B187" s="27" t="str">
        <f t="shared" si="43"/>
        <v>LĐQL-16.52</v>
      </c>
      <c r="C187" s="135"/>
      <c r="D187" s="135">
        <f t="shared" si="44"/>
        <v>52</v>
      </c>
      <c r="E187" s="39" t="s">
        <v>309</v>
      </c>
      <c r="F187" s="26" t="s">
        <v>139</v>
      </c>
      <c r="G187" s="26" t="s">
        <v>140</v>
      </c>
      <c r="H187" s="19">
        <v>1</v>
      </c>
      <c r="I187" s="19">
        <v>1</v>
      </c>
      <c r="J187" s="19">
        <v>1</v>
      </c>
    </row>
    <row r="188" spans="1:10" outlineLevel="3" x14ac:dyDescent="0.2">
      <c r="A188" s="19"/>
      <c r="B188" s="27" t="str">
        <f t="shared" si="43"/>
        <v/>
      </c>
      <c r="C188" s="135"/>
      <c r="D188" s="135"/>
      <c r="E188" s="78" t="s">
        <v>17</v>
      </c>
      <c r="F188" s="26"/>
      <c r="G188" s="26"/>
      <c r="H188" s="19">
        <f t="shared" ref="H188:J188" si="49">SUM(H189:H191)</f>
        <v>3</v>
      </c>
      <c r="I188" s="19">
        <f t="shared" si="49"/>
        <v>3</v>
      </c>
      <c r="J188" s="19">
        <f t="shared" si="49"/>
        <v>3</v>
      </c>
    </row>
    <row r="189" spans="1:10" outlineLevel="4" x14ac:dyDescent="0.2">
      <c r="A189" s="19"/>
      <c r="B189" s="27" t="str">
        <f t="shared" si="43"/>
        <v>LĐQL-16.53</v>
      </c>
      <c r="C189" s="135"/>
      <c r="D189" s="135">
        <f>D187+1</f>
        <v>53</v>
      </c>
      <c r="E189" s="78" t="s">
        <v>311</v>
      </c>
      <c r="F189" s="26" t="s">
        <v>139</v>
      </c>
      <c r="G189" s="26" t="s">
        <v>140</v>
      </c>
      <c r="H189" s="19">
        <v>1</v>
      </c>
      <c r="I189" s="19">
        <v>1</v>
      </c>
      <c r="J189" s="19">
        <v>1</v>
      </c>
    </row>
    <row r="190" spans="1:10" outlineLevel="4" x14ac:dyDescent="0.2">
      <c r="A190" s="19"/>
      <c r="B190" s="27" t="str">
        <f t="shared" si="43"/>
        <v>LĐQL-16.54</v>
      </c>
      <c r="C190" s="135"/>
      <c r="D190" s="135">
        <f t="shared" si="44"/>
        <v>54</v>
      </c>
      <c r="E190" s="78" t="s">
        <v>313</v>
      </c>
      <c r="F190" s="26" t="s">
        <v>139</v>
      </c>
      <c r="G190" s="26" t="s">
        <v>140</v>
      </c>
      <c r="H190" s="19">
        <v>1</v>
      </c>
      <c r="I190" s="19">
        <v>1</v>
      </c>
      <c r="J190" s="19">
        <v>1</v>
      </c>
    </row>
    <row r="191" spans="1:10" outlineLevel="4" x14ac:dyDescent="0.2">
      <c r="A191" s="19"/>
      <c r="B191" s="27" t="str">
        <f t="shared" si="43"/>
        <v>LĐQL-16.55</v>
      </c>
      <c r="C191" s="135"/>
      <c r="D191" s="135">
        <f t="shared" si="44"/>
        <v>55</v>
      </c>
      <c r="E191" s="78" t="s">
        <v>315</v>
      </c>
      <c r="F191" s="26" t="s">
        <v>139</v>
      </c>
      <c r="G191" s="26" t="s">
        <v>140</v>
      </c>
      <c r="H191" s="19">
        <v>1</v>
      </c>
      <c r="I191" s="19">
        <v>1</v>
      </c>
      <c r="J191" s="19">
        <v>1</v>
      </c>
    </row>
    <row r="192" spans="1:10" outlineLevel="3" x14ac:dyDescent="0.2">
      <c r="A192" s="19"/>
      <c r="B192" s="27" t="str">
        <f t="shared" ref="B192:B214" si="50">IF(ISBLANK(D192),"",_xlfn.CONCAT($A$126,".",D192))</f>
        <v/>
      </c>
      <c r="C192" s="135"/>
      <c r="D192" s="135"/>
      <c r="E192" s="78" t="s">
        <v>19</v>
      </c>
      <c r="F192" s="26"/>
      <c r="G192" s="26"/>
      <c r="H192" s="19">
        <f t="shared" ref="H192:J192" si="51">SUM(H193:H203)</f>
        <v>11</v>
      </c>
      <c r="I192" s="19">
        <f t="shared" si="51"/>
        <v>11</v>
      </c>
      <c r="J192" s="19">
        <f t="shared" si="51"/>
        <v>11</v>
      </c>
    </row>
    <row r="193" spans="1:10" outlineLevel="4" x14ac:dyDescent="0.2">
      <c r="A193" s="19"/>
      <c r="B193" s="27" t="str">
        <f t="shared" si="50"/>
        <v>LĐQL-16.56</v>
      </c>
      <c r="C193" s="135"/>
      <c r="D193" s="135">
        <f>D191+1</f>
        <v>56</v>
      </c>
      <c r="E193" s="96" t="s">
        <v>317</v>
      </c>
      <c r="F193" s="26" t="s">
        <v>139</v>
      </c>
      <c r="G193" s="26" t="s">
        <v>140</v>
      </c>
      <c r="H193" s="19">
        <v>1</v>
      </c>
      <c r="I193" s="19">
        <v>1</v>
      </c>
      <c r="J193" s="19">
        <v>1</v>
      </c>
    </row>
    <row r="194" spans="1:10" outlineLevel="4" x14ac:dyDescent="0.2">
      <c r="A194" s="19"/>
      <c r="B194" s="27" t="str">
        <f t="shared" si="50"/>
        <v>LĐQL-16.57</v>
      </c>
      <c r="C194" s="135"/>
      <c r="D194" s="135">
        <f t="shared" ref="D194:D213" si="52">D193+1</f>
        <v>57</v>
      </c>
      <c r="E194" s="78" t="s">
        <v>320</v>
      </c>
      <c r="F194" s="26" t="s">
        <v>139</v>
      </c>
      <c r="G194" s="26" t="s">
        <v>140</v>
      </c>
      <c r="H194" s="19">
        <v>1</v>
      </c>
      <c r="I194" s="19">
        <v>1</v>
      </c>
      <c r="J194" s="19">
        <v>1</v>
      </c>
    </row>
    <row r="195" spans="1:10" outlineLevel="4" x14ac:dyDescent="0.2">
      <c r="A195" s="19"/>
      <c r="B195" s="27" t="str">
        <f t="shared" si="50"/>
        <v>LĐQL-16.58</v>
      </c>
      <c r="C195" s="135"/>
      <c r="D195" s="135">
        <f t="shared" si="52"/>
        <v>58</v>
      </c>
      <c r="E195" s="78" t="s">
        <v>322</v>
      </c>
      <c r="F195" s="26" t="s">
        <v>139</v>
      </c>
      <c r="G195" s="26" t="s">
        <v>140</v>
      </c>
      <c r="H195" s="19">
        <v>1</v>
      </c>
      <c r="I195" s="19">
        <v>1</v>
      </c>
      <c r="J195" s="19">
        <v>1</v>
      </c>
    </row>
    <row r="196" spans="1:10" outlineLevel="4" x14ac:dyDescent="0.2">
      <c r="A196" s="19"/>
      <c r="B196" s="27" t="str">
        <f t="shared" si="50"/>
        <v>LĐQL-16.59</v>
      </c>
      <c r="C196" s="135"/>
      <c r="D196" s="135">
        <f t="shared" si="52"/>
        <v>59</v>
      </c>
      <c r="E196" s="78" t="s">
        <v>324</v>
      </c>
      <c r="F196" s="26" t="s">
        <v>139</v>
      </c>
      <c r="G196" s="26" t="s">
        <v>140</v>
      </c>
      <c r="H196" s="19">
        <v>1</v>
      </c>
      <c r="I196" s="19">
        <v>1</v>
      </c>
      <c r="J196" s="19">
        <v>1</v>
      </c>
    </row>
    <row r="197" spans="1:10" outlineLevel="4" x14ac:dyDescent="0.2">
      <c r="A197" s="19"/>
      <c r="B197" s="27" t="str">
        <f t="shared" si="50"/>
        <v>LĐQL-16.60</v>
      </c>
      <c r="C197" s="135"/>
      <c r="D197" s="135">
        <f t="shared" si="52"/>
        <v>60</v>
      </c>
      <c r="E197" s="78" t="s">
        <v>326</v>
      </c>
      <c r="F197" s="26" t="s">
        <v>139</v>
      </c>
      <c r="G197" s="26" t="s">
        <v>140</v>
      </c>
      <c r="H197" s="19">
        <v>1</v>
      </c>
      <c r="I197" s="19">
        <v>1</v>
      </c>
      <c r="J197" s="19">
        <v>1</v>
      </c>
    </row>
    <row r="198" spans="1:10" outlineLevel="4" x14ac:dyDescent="0.2">
      <c r="A198" s="19"/>
      <c r="B198" s="27" t="str">
        <f t="shared" si="50"/>
        <v>LĐQL-16.61</v>
      </c>
      <c r="C198" s="135"/>
      <c r="D198" s="135">
        <f t="shared" si="52"/>
        <v>61</v>
      </c>
      <c r="E198" s="78" t="s">
        <v>328</v>
      </c>
      <c r="F198" s="26" t="s">
        <v>139</v>
      </c>
      <c r="G198" s="26" t="s">
        <v>140</v>
      </c>
      <c r="H198" s="19">
        <v>1</v>
      </c>
      <c r="I198" s="19">
        <v>1</v>
      </c>
      <c r="J198" s="19">
        <v>1</v>
      </c>
    </row>
    <row r="199" spans="1:10" outlineLevel="4" x14ac:dyDescent="0.2">
      <c r="A199" s="19"/>
      <c r="B199" s="27" t="str">
        <f t="shared" si="50"/>
        <v>LĐQL-16.62</v>
      </c>
      <c r="C199" s="135"/>
      <c r="D199" s="135">
        <f t="shared" si="52"/>
        <v>62</v>
      </c>
      <c r="E199" s="39" t="s">
        <v>330</v>
      </c>
      <c r="F199" s="26" t="s">
        <v>139</v>
      </c>
      <c r="G199" s="26" t="s">
        <v>140</v>
      </c>
      <c r="H199" s="31">
        <v>1</v>
      </c>
      <c r="I199" s="31">
        <v>1</v>
      </c>
      <c r="J199" s="31">
        <v>1</v>
      </c>
    </row>
    <row r="200" spans="1:10" ht="25.5" outlineLevel="4" x14ac:dyDescent="0.2">
      <c r="A200" s="19"/>
      <c r="B200" s="27" t="str">
        <f t="shared" si="50"/>
        <v>LĐQL-16.63</v>
      </c>
      <c r="C200" s="135"/>
      <c r="D200" s="135">
        <f>D199+1</f>
        <v>63</v>
      </c>
      <c r="E200" s="28" t="s">
        <v>332</v>
      </c>
      <c r="F200" s="26" t="s">
        <v>143</v>
      </c>
      <c r="G200" s="26" t="s">
        <v>140</v>
      </c>
      <c r="H200" s="19">
        <v>1</v>
      </c>
      <c r="I200" s="19">
        <v>1</v>
      </c>
      <c r="J200" s="19">
        <v>1</v>
      </c>
    </row>
    <row r="201" spans="1:10" ht="25.5" outlineLevel="4" x14ac:dyDescent="0.2">
      <c r="A201" s="19"/>
      <c r="B201" s="27" t="str">
        <f t="shared" si="50"/>
        <v>LĐQL-16.64</v>
      </c>
      <c r="C201" s="135"/>
      <c r="D201" s="135">
        <f t="shared" si="52"/>
        <v>64</v>
      </c>
      <c r="E201" s="39" t="s">
        <v>334</v>
      </c>
      <c r="F201" s="26" t="s">
        <v>143</v>
      </c>
      <c r="G201" s="26" t="s">
        <v>140</v>
      </c>
      <c r="H201" s="19">
        <v>1</v>
      </c>
      <c r="I201" s="19">
        <v>1</v>
      </c>
      <c r="J201" s="19">
        <v>1</v>
      </c>
    </row>
    <row r="202" spans="1:10" ht="25.5" outlineLevel="4" x14ac:dyDescent="0.2">
      <c r="A202" s="19"/>
      <c r="B202" s="27" t="str">
        <f t="shared" si="50"/>
        <v>LĐQL-16.65</v>
      </c>
      <c r="C202" s="135"/>
      <c r="D202" s="135">
        <f t="shared" si="52"/>
        <v>65</v>
      </c>
      <c r="E202" s="39" t="s">
        <v>336</v>
      </c>
      <c r="F202" s="26" t="s">
        <v>143</v>
      </c>
      <c r="G202" s="26" t="s">
        <v>140</v>
      </c>
      <c r="H202" s="19">
        <v>1</v>
      </c>
      <c r="I202" s="19">
        <v>1</v>
      </c>
      <c r="J202" s="19">
        <v>1</v>
      </c>
    </row>
    <row r="203" spans="1:10" ht="25.5" outlineLevel="4" x14ac:dyDescent="0.2">
      <c r="A203" s="19"/>
      <c r="B203" s="27" t="str">
        <f t="shared" si="50"/>
        <v>LĐQL-16.66</v>
      </c>
      <c r="C203" s="135"/>
      <c r="D203" s="135">
        <f t="shared" si="52"/>
        <v>66</v>
      </c>
      <c r="E203" s="39" t="s">
        <v>338</v>
      </c>
      <c r="F203" s="26" t="s">
        <v>143</v>
      </c>
      <c r="G203" s="26" t="s">
        <v>140</v>
      </c>
      <c r="H203" s="19">
        <v>1</v>
      </c>
      <c r="I203" s="19">
        <v>1</v>
      </c>
      <c r="J203" s="19">
        <v>1</v>
      </c>
    </row>
    <row r="204" spans="1:10" outlineLevel="3" x14ac:dyDescent="0.2">
      <c r="A204" s="19"/>
      <c r="B204" s="27" t="str">
        <f t="shared" si="50"/>
        <v/>
      </c>
      <c r="C204" s="135"/>
      <c r="D204" s="135"/>
      <c r="E204" s="78" t="s">
        <v>18</v>
      </c>
      <c r="F204" s="26"/>
      <c r="G204" s="26"/>
      <c r="H204" s="19">
        <f t="shared" ref="H204:J204" si="53">SUM(H205:H207)</f>
        <v>3</v>
      </c>
      <c r="I204" s="19">
        <f t="shared" si="53"/>
        <v>3</v>
      </c>
      <c r="J204" s="19">
        <f t="shared" si="53"/>
        <v>3</v>
      </c>
    </row>
    <row r="205" spans="1:10" outlineLevel="4" x14ac:dyDescent="0.2">
      <c r="A205" s="19"/>
      <c r="B205" s="27" t="str">
        <f t="shared" si="50"/>
        <v>LĐQL-16.67</v>
      </c>
      <c r="C205" s="135"/>
      <c r="D205" s="135">
        <f>D203+1</f>
        <v>67</v>
      </c>
      <c r="E205" s="96" t="s">
        <v>340</v>
      </c>
      <c r="F205" s="23" t="s">
        <v>139</v>
      </c>
      <c r="G205" s="23" t="s">
        <v>140</v>
      </c>
      <c r="H205" s="25">
        <v>1</v>
      </c>
      <c r="I205" s="25">
        <v>1</v>
      </c>
      <c r="J205" s="25">
        <v>1</v>
      </c>
    </row>
    <row r="206" spans="1:10" outlineLevel="4" x14ac:dyDescent="0.2">
      <c r="A206" s="19"/>
      <c r="B206" s="27" t="str">
        <f t="shared" si="50"/>
        <v>LĐQL-16.68</v>
      </c>
      <c r="C206" s="135"/>
      <c r="D206" s="135">
        <f t="shared" si="52"/>
        <v>68</v>
      </c>
      <c r="E206" s="96" t="s">
        <v>342</v>
      </c>
      <c r="F206" s="23" t="s">
        <v>139</v>
      </c>
      <c r="G206" s="23" t="s">
        <v>140</v>
      </c>
      <c r="H206" s="25">
        <v>1</v>
      </c>
      <c r="I206" s="25">
        <v>1</v>
      </c>
      <c r="J206" s="25">
        <v>1</v>
      </c>
    </row>
    <row r="207" spans="1:10" outlineLevel="4" x14ac:dyDescent="0.2">
      <c r="A207" s="19"/>
      <c r="B207" s="27" t="str">
        <f t="shared" si="50"/>
        <v>LĐQL-16.69</v>
      </c>
      <c r="C207" s="135"/>
      <c r="D207" s="135">
        <f t="shared" si="52"/>
        <v>69</v>
      </c>
      <c r="E207" s="96" t="s">
        <v>344</v>
      </c>
      <c r="F207" s="23" t="s">
        <v>139</v>
      </c>
      <c r="G207" s="27" t="s">
        <v>140</v>
      </c>
      <c r="H207" s="25">
        <v>1</v>
      </c>
      <c r="I207" s="25">
        <v>1</v>
      </c>
      <c r="J207" s="25">
        <v>1</v>
      </c>
    </row>
    <row r="208" spans="1:10" outlineLevel="3" x14ac:dyDescent="0.2">
      <c r="A208" s="19"/>
      <c r="B208" s="27" t="str">
        <f t="shared" si="50"/>
        <v/>
      </c>
      <c r="C208" s="135"/>
      <c r="D208" s="135"/>
      <c r="E208" s="39" t="s">
        <v>346</v>
      </c>
      <c r="F208" s="23"/>
      <c r="G208" s="27"/>
      <c r="H208" s="25">
        <f>SUM(H209:H214)</f>
        <v>6</v>
      </c>
      <c r="I208" s="25">
        <f>SUM(I209:I214)</f>
        <v>6</v>
      </c>
      <c r="J208" s="25">
        <f>SUM(J209:J214)</f>
        <v>6</v>
      </c>
    </row>
    <row r="209" spans="1:10" ht="25.5" outlineLevel="4" x14ac:dyDescent="0.2">
      <c r="A209" s="19"/>
      <c r="B209" s="27" t="str">
        <f t="shared" si="50"/>
        <v>LĐQL-16.70</v>
      </c>
      <c r="C209" s="135"/>
      <c r="D209" s="135">
        <f>D207+1</f>
        <v>70</v>
      </c>
      <c r="E209" s="39" t="s">
        <v>347</v>
      </c>
      <c r="F209" s="23" t="s">
        <v>143</v>
      </c>
      <c r="G209" s="27" t="s">
        <v>140</v>
      </c>
      <c r="H209" s="25">
        <v>1</v>
      </c>
      <c r="I209" s="25">
        <v>1</v>
      </c>
      <c r="J209" s="25">
        <v>1</v>
      </c>
    </row>
    <row r="210" spans="1:10" ht="25.5" outlineLevel="4" x14ac:dyDescent="0.2">
      <c r="A210" s="19"/>
      <c r="B210" s="27" t="str">
        <f t="shared" si="50"/>
        <v>LĐQL-16.71</v>
      </c>
      <c r="C210" s="135"/>
      <c r="D210" s="135">
        <f t="shared" si="52"/>
        <v>71</v>
      </c>
      <c r="E210" s="39" t="s">
        <v>348</v>
      </c>
      <c r="F210" s="23" t="s">
        <v>143</v>
      </c>
      <c r="G210" s="27" t="s">
        <v>140</v>
      </c>
      <c r="H210" s="25">
        <v>1</v>
      </c>
      <c r="I210" s="25">
        <v>1</v>
      </c>
      <c r="J210" s="25">
        <v>1</v>
      </c>
    </row>
    <row r="211" spans="1:10" ht="25.5" outlineLevel="4" x14ac:dyDescent="0.2">
      <c r="A211" s="19"/>
      <c r="B211" s="27" t="str">
        <f t="shared" si="50"/>
        <v>LĐQL-16.72</v>
      </c>
      <c r="C211" s="135"/>
      <c r="D211" s="135">
        <f t="shared" si="52"/>
        <v>72</v>
      </c>
      <c r="E211" s="39" t="s">
        <v>349</v>
      </c>
      <c r="F211" s="23" t="s">
        <v>143</v>
      </c>
      <c r="G211" s="27" t="s">
        <v>140</v>
      </c>
      <c r="H211" s="25">
        <v>1</v>
      </c>
      <c r="I211" s="25">
        <v>1</v>
      </c>
      <c r="J211" s="25">
        <v>1</v>
      </c>
    </row>
    <row r="212" spans="1:10" ht="25.5" outlineLevel="4" x14ac:dyDescent="0.2">
      <c r="A212" s="19"/>
      <c r="B212" s="27" t="str">
        <f t="shared" si="50"/>
        <v>LĐQL-16.73</v>
      </c>
      <c r="C212" s="135"/>
      <c r="D212" s="135">
        <f t="shared" si="52"/>
        <v>73</v>
      </c>
      <c r="E212" s="39" t="s">
        <v>350</v>
      </c>
      <c r="F212" s="23" t="s">
        <v>143</v>
      </c>
      <c r="G212" s="27" t="s">
        <v>140</v>
      </c>
      <c r="H212" s="25">
        <v>1</v>
      </c>
      <c r="I212" s="25">
        <v>1</v>
      </c>
      <c r="J212" s="25">
        <v>1</v>
      </c>
    </row>
    <row r="213" spans="1:10" ht="25.5" outlineLevel="4" x14ac:dyDescent="0.2">
      <c r="A213" s="19"/>
      <c r="B213" s="27" t="str">
        <f t="shared" si="50"/>
        <v>LĐQL-16.74</v>
      </c>
      <c r="C213" s="135"/>
      <c r="D213" s="135">
        <f t="shared" si="52"/>
        <v>74</v>
      </c>
      <c r="E213" s="39" t="s">
        <v>351</v>
      </c>
      <c r="F213" s="23" t="s">
        <v>143</v>
      </c>
      <c r="G213" s="27" t="s">
        <v>140</v>
      </c>
      <c r="H213" s="25">
        <v>1</v>
      </c>
      <c r="I213" s="25">
        <v>1</v>
      </c>
      <c r="J213" s="25">
        <v>1</v>
      </c>
    </row>
    <row r="214" spans="1:10" ht="25.5" outlineLevel="4" x14ac:dyDescent="0.2">
      <c r="A214" s="19"/>
      <c r="B214" s="27" t="str">
        <f t="shared" si="50"/>
        <v>LĐQL-16.75</v>
      </c>
      <c r="C214" s="135"/>
      <c r="D214" s="135">
        <f>D213+1</f>
        <v>75</v>
      </c>
      <c r="E214" s="39" t="s">
        <v>352</v>
      </c>
      <c r="F214" s="23" t="s">
        <v>143</v>
      </c>
      <c r="G214" s="27" t="s">
        <v>140</v>
      </c>
      <c r="H214" s="25">
        <v>1</v>
      </c>
      <c r="I214" s="25">
        <v>1</v>
      </c>
      <c r="J214" s="25">
        <v>1</v>
      </c>
    </row>
    <row r="215" spans="1:10" ht="25.5" outlineLevel="2" x14ac:dyDescent="0.2">
      <c r="A215" s="19" t="str">
        <f>IF(ISBLANK(C215),"",_xlfn.CONCAT("LĐQL","-",C215))</f>
        <v>LĐQL-17</v>
      </c>
      <c r="B215" s="27"/>
      <c r="C215" s="135">
        <f>C126+1</f>
        <v>17</v>
      </c>
      <c r="D215" s="135"/>
      <c r="E215" s="28" t="s">
        <v>902</v>
      </c>
      <c r="F215" s="23" t="s">
        <v>143</v>
      </c>
      <c r="G215" s="26" t="s">
        <v>140</v>
      </c>
      <c r="H215" s="163">
        <f>H216+H225+H231+H237+H245+H251+H257+H261+H266+H270+H283</f>
        <v>91</v>
      </c>
      <c r="I215" s="163">
        <f>I216+I225+I231+I237+I245+I251+I257+I261+I266+I270+I283</f>
        <v>91</v>
      </c>
      <c r="J215" s="163">
        <f>J216+J225+J231+J237+J245+J251+J257+J261+J266+J270+J283</f>
        <v>92</v>
      </c>
    </row>
    <row r="216" spans="1:10" outlineLevel="3" x14ac:dyDescent="0.2">
      <c r="A216" s="19"/>
      <c r="B216" s="27"/>
      <c r="C216" s="135"/>
      <c r="D216" s="135"/>
      <c r="E216" s="164" t="s">
        <v>9</v>
      </c>
      <c r="F216" s="165"/>
      <c r="G216" s="165"/>
      <c r="H216" s="166">
        <f t="shared" ref="H216:J216" si="54">SUM(H217:H224)</f>
        <v>8</v>
      </c>
      <c r="I216" s="166">
        <f t="shared" si="54"/>
        <v>8</v>
      </c>
      <c r="J216" s="166">
        <f t="shared" si="54"/>
        <v>8</v>
      </c>
    </row>
    <row r="217" spans="1:10" outlineLevel="4" x14ac:dyDescent="0.2">
      <c r="A217" s="19"/>
      <c r="B217" s="27" t="str">
        <f t="shared" ref="B217:B248" si="55">IF(ISBLANK(D217),"",_xlfn.CONCAT($A$215,".",D217))</f>
        <v>LĐQL-17.1</v>
      </c>
      <c r="C217" s="135"/>
      <c r="D217" s="135">
        <v>1</v>
      </c>
      <c r="E217" s="78" t="s">
        <v>892</v>
      </c>
      <c r="F217" s="26" t="s">
        <v>139</v>
      </c>
      <c r="G217" s="26" t="s">
        <v>140</v>
      </c>
      <c r="H217" s="25">
        <v>1</v>
      </c>
      <c r="I217" s="25">
        <v>1</v>
      </c>
      <c r="J217" s="25">
        <v>1</v>
      </c>
    </row>
    <row r="218" spans="1:10" outlineLevel="4" x14ac:dyDescent="0.2">
      <c r="A218" s="19"/>
      <c r="B218" s="27" t="str">
        <f t="shared" si="55"/>
        <v>LĐQL-17.2</v>
      </c>
      <c r="C218" s="135"/>
      <c r="D218" s="135">
        <v>2</v>
      </c>
      <c r="E218" s="78" t="s">
        <v>894</v>
      </c>
      <c r="F218" s="26" t="s">
        <v>139</v>
      </c>
      <c r="G218" s="26" t="s">
        <v>140</v>
      </c>
      <c r="H218" s="25">
        <v>1</v>
      </c>
      <c r="I218" s="25">
        <v>1</v>
      </c>
      <c r="J218" s="25">
        <v>1</v>
      </c>
    </row>
    <row r="219" spans="1:10" outlineLevel="4" x14ac:dyDescent="0.2">
      <c r="A219" s="19"/>
      <c r="B219" s="27" t="str">
        <f t="shared" si="55"/>
        <v>LĐQL-17.3</v>
      </c>
      <c r="C219" s="135"/>
      <c r="D219" s="135">
        <f t="shared" ref="D219:D250" si="56">D218+1</f>
        <v>3</v>
      </c>
      <c r="E219" s="78" t="s">
        <v>896</v>
      </c>
      <c r="F219" s="26" t="s">
        <v>139</v>
      </c>
      <c r="G219" s="26" t="s">
        <v>140</v>
      </c>
      <c r="H219" s="25">
        <v>1</v>
      </c>
      <c r="I219" s="25">
        <v>1</v>
      </c>
      <c r="J219" s="25">
        <v>1</v>
      </c>
    </row>
    <row r="220" spans="1:10" outlineLevel="4" x14ac:dyDescent="0.2">
      <c r="A220" s="19"/>
      <c r="B220" s="27" t="str">
        <f t="shared" si="55"/>
        <v>LĐQL-17.4</v>
      </c>
      <c r="C220" s="135"/>
      <c r="D220" s="135">
        <f t="shared" si="56"/>
        <v>4</v>
      </c>
      <c r="E220" s="78" t="s">
        <v>897</v>
      </c>
      <c r="F220" s="26" t="s">
        <v>139</v>
      </c>
      <c r="G220" s="26" t="s">
        <v>140</v>
      </c>
      <c r="H220" s="25">
        <v>1</v>
      </c>
      <c r="I220" s="25">
        <v>1</v>
      </c>
      <c r="J220" s="25">
        <v>1</v>
      </c>
    </row>
    <row r="221" spans="1:10" outlineLevel="4" x14ac:dyDescent="0.2">
      <c r="A221" s="19"/>
      <c r="B221" s="27" t="str">
        <f t="shared" si="55"/>
        <v>LĐQL-17.5</v>
      </c>
      <c r="C221" s="135"/>
      <c r="D221" s="135">
        <f t="shared" si="56"/>
        <v>5</v>
      </c>
      <c r="E221" s="78" t="s">
        <v>233</v>
      </c>
      <c r="F221" s="26" t="s">
        <v>139</v>
      </c>
      <c r="G221" s="26" t="s">
        <v>140</v>
      </c>
      <c r="H221" s="25">
        <v>1</v>
      </c>
      <c r="I221" s="25">
        <v>1</v>
      </c>
      <c r="J221" s="25">
        <v>1</v>
      </c>
    </row>
    <row r="222" spans="1:10" outlineLevel="4" x14ac:dyDescent="0.2">
      <c r="A222" s="19"/>
      <c r="B222" s="27" t="str">
        <f t="shared" si="55"/>
        <v>LĐQL-17.6</v>
      </c>
      <c r="C222" s="135"/>
      <c r="D222" s="135">
        <f t="shared" si="56"/>
        <v>6</v>
      </c>
      <c r="E222" s="78" t="s">
        <v>235</v>
      </c>
      <c r="F222" s="26" t="s">
        <v>139</v>
      </c>
      <c r="G222" s="26" t="s">
        <v>140</v>
      </c>
      <c r="H222" s="25">
        <v>1</v>
      </c>
      <c r="I222" s="25">
        <v>1</v>
      </c>
      <c r="J222" s="25">
        <v>1</v>
      </c>
    </row>
    <row r="223" spans="1:10" outlineLevel="4" x14ac:dyDescent="0.2">
      <c r="A223" s="19"/>
      <c r="B223" s="27" t="str">
        <f t="shared" si="55"/>
        <v>LĐQL-17.7</v>
      </c>
      <c r="C223" s="135"/>
      <c r="D223" s="135">
        <f t="shared" si="56"/>
        <v>7</v>
      </c>
      <c r="E223" s="78" t="s">
        <v>237</v>
      </c>
      <c r="F223" s="26" t="s">
        <v>139</v>
      </c>
      <c r="G223" s="26" t="s">
        <v>140</v>
      </c>
      <c r="H223" s="25">
        <v>1</v>
      </c>
      <c r="I223" s="25">
        <v>1</v>
      </c>
      <c r="J223" s="25">
        <v>1</v>
      </c>
    </row>
    <row r="224" spans="1:10" ht="25.5" outlineLevel="4" x14ac:dyDescent="0.2">
      <c r="A224" s="19"/>
      <c r="B224" s="27" t="str">
        <f t="shared" si="55"/>
        <v>LĐQL-17.8</v>
      </c>
      <c r="C224" s="135"/>
      <c r="D224" s="135">
        <f t="shared" si="56"/>
        <v>8</v>
      </c>
      <c r="E224" s="78" t="s">
        <v>239</v>
      </c>
      <c r="F224" s="26" t="s">
        <v>143</v>
      </c>
      <c r="G224" s="26" t="s">
        <v>140</v>
      </c>
      <c r="H224" s="25">
        <v>1</v>
      </c>
      <c r="I224" s="25">
        <v>1</v>
      </c>
      <c r="J224" s="25">
        <v>1</v>
      </c>
    </row>
    <row r="225" spans="1:10" outlineLevel="3" collapsed="1" x14ac:dyDescent="0.2">
      <c r="A225" s="19"/>
      <c r="B225" s="27" t="str">
        <f t="shared" si="55"/>
        <v/>
      </c>
      <c r="C225" s="135"/>
      <c r="D225" s="135"/>
      <c r="E225" s="78" t="s">
        <v>10</v>
      </c>
      <c r="F225" s="26"/>
      <c r="G225" s="26"/>
      <c r="H225" s="25">
        <f t="shared" ref="H225:J225" si="57">SUM(H226:H230)</f>
        <v>9</v>
      </c>
      <c r="I225" s="25">
        <f t="shared" si="57"/>
        <v>9</v>
      </c>
      <c r="J225" s="25">
        <f t="shared" si="57"/>
        <v>9</v>
      </c>
    </row>
    <row r="226" spans="1:10" hidden="1" outlineLevel="4" x14ac:dyDescent="0.2">
      <c r="A226" s="19"/>
      <c r="B226" s="27" t="str">
        <f t="shared" si="55"/>
        <v>LĐQL-17.9</v>
      </c>
      <c r="C226" s="135"/>
      <c r="D226" s="135">
        <f>D224+1</f>
        <v>9</v>
      </c>
      <c r="E226" s="78" t="s">
        <v>241</v>
      </c>
      <c r="F226" s="26" t="s">
        <v>139</v>
      </c>
      <c r="G226" s="26" t="s">
        <v>140</v>
      </c>
      <c r="H226" s="25">
        <v>2</v>
      </c>
      <c r="I226" s="25">
        <v>2</v>
      </c>
      <c r="J226" s="25">
        <v>2</v>
      </c>
    </row>
    <row r="227" spans="1:10" hidden="1" outlineLevel="4" x14ac:dyDescent="0.2">
      <c r="A227" s="19"/>
      <c r="B227" s="27" t="str">
        <f t="shared" si="55"/>
        <v>LĐQL-17.10</v>
      </c>
      <c r="C227" s="135"/>
      <c r="D227" s="135">
        <f t="shared" si="56"/>
        <v>10</v>
      </c>
      <c r="E227" s="78" t="s">
        <v>243</v>
      </c>
      <c r="F227" s="26" t="s">
        <v>139</v>
      </c>
      <c r="G227" s="26" t="s">
        <v>140</v>
      </c>
      <c r="H227" s="25">
        <v>1</v>
      </c>
      <c r="I227" s="25">
        <v>1</v>
      </c>
      <c r="J227" s="25">
        <v>1</v>
      </c>
    </row>
    <row r="228" spans="1:10" hidden="1" outlineLevel="4" x14ac:dyDescent="0.2">
      <c r="A228" s="19"/>
      <c r="B228" s="27" t="str">
        <f t="shared" si="55"/>
        <v>LĐQL-17.11</v>
      </c>
      <c r="C228" s="135"/>
      <c r="D228" s="135">
        <f t="shared" si="56"/>
        <v>11</v>
      </c>
      <c r="E228" s="78" t="s">
        <v>245</v>
      </c>
      <c r="F228" s="26" t="s">
        <v>139</v>
      </c>
      <c r="G228" s="26" t="s">
        <v>140</v>
      </c>
      <c r="H228" s="25">
        <v>2</v>
      </c>
      <c r="I228" s="25">
        <v>2</v>
      </c>
      <c r="J228" s="25">
        <v>2</v>
      </c>
    </row>
    <row r="229" spans="1:10" hidden="1" outlineLevel="4" x14ac:dyDescent="0.2">
      <c r="A229" s="19"/>
      <c r="B229" s="27" t="str">
        <f t="shared" si="55"/>
        <v>LĐQL-17.12</v>
      </c>
      <c r="C229" s="135"/>
      <c r="D229" s="135">
        <f t="shared" si="56"/>
        <v>12</v>
      </c>
      <c r="E229" s="78" t="s">
        <v>247</v>
      </c>
      <c r="F229" s="26" t="s">
        <v>139</v>
      </c>
      <c r="G229" s="26" t="s">
        <v>140</v>
      </c>
      <c r="H229" s="25">
        <v>2</v>
      </c>
      <c r="I229" s="25">
        <v>2</v>
      </c>
      <c r="J229" s="25">
        <v>2</v>
      </c>
    </row>
    <row r="230" spans="1:10" hidden="1" outlineLevel="4" x14ac:dyDescent="0.2">
      <c r="A230" s="19"/>
      <c r="B230" s="27" t="str">
        <f t="shared" si="55"/>
        <v>LĐQL-17.13</v>
      </c>
      <c r="C230" s="135"/>
      <c r="D230" s="135">
        <f t="shared" si="56"/>
        <v>13</v>
      </c>
      <c r="E230" s="78" t="s">
        <v>249</v>
      </c>
      <c r="F230" s="26" t="s">
        <v>139</v>
      </c>
      <c r="G230" s="26" t="s">
        <v>140</v>
      </c>
      <c r="H230" s="25">
        <v>2</v>
      </c>
      <c r="I230" s="25">
        <v>2</v>
      </c>
      <c r="J230" s="25">
        <v>2</v>
      </c>
    </row>
    <row r="231" spans="1:10" outlineLevel="3" collapsed="1" x14ac:dyDescent="0.2">
      <c r="A231" s="19"/>
      <c r="B231" s="27" t="str">
        <f t="shared" si="55"/>
        <v/>
      </c>
      <c r="C231" s="135"/>
      <c r="D231" s="135"/>
      <c r="E231" s="78" t="s">
        <v>11</v>
      </c>
      <c r="F231" s="26"/>
      <c r="G231" s="26"/>
      <c r="H231" s="25">
        <f t="shared" ref="H231:J231" si="58">SUM(H232:H236)</f>
        <v>7</v>
      </c>
      <c r="I231" s="25">
        <f t="shared" si="58"/>
        <v>7</v>
      </c>
      <c r="J231" s="25">
        <f t="shared" si="58"/>
        <v>7</v>
      </c>
    </row>
    <row r="232" spans="1:10" hidden="1" outlineLevel="4" x14ac:dyDescent="0.2">
      <c r="A232" s="19"/>
      <c r="B232" s="27" t="str">
        <f t="shared" si="55"/>
        <v>LĐQL-17.14</v>
      </c>
      <c r="C232" s="135"/>
      <c r="D232" s="135">
        <f>D230+1</f>
        <v>14</v>
      </c>
      <c r="E232" s="78" t="s">
        <v>252</v>
      </c>
      <c r="F232" s="23" t="s">
        <v>139</v>
      </c>
      <c r="G232" s="27" t="s">
        <v>140</v>
      </c>
      <c r="H232" s="25">
        <v>1</v>
      </c>
      <c r="I232" s="25">
        <v>1</v>
      </c>
      <c r="J232" s="25">
        <v>1</v>
      </c>
    </row>
    <row r="233" spans="1:10" hidden="1" outlineLevel="4" x14ac:dyDescent="0.2">
      <c r="A233" s="19"/>
      <c r="B233" s="27" t="str">
        <f t="shared" si="55"/>
        <v>LĐQL-17.15</v>
      </c>
      <c r="C233" s="135"/>
      <c r="D233" s="135">
        <f t="shared" si="56"/>
        <v>15</v>
      </c>
      <c r="E233" s="78" t="s">
        <v>254</v>
      </c>
      <c r="F233" s="23" t="s">
        <v>139</v>
      </c>
      <c r="G233" s="27" t="s">
        <v>140</v>
      </c>
      <c r="H233" s="25">
        <v>2</v>
      </c>
      <c r="I233" s="25">
        <v>2</v>
      </c>
      <c r="J233" s="25">
        <v>2</v>
      </c>
    </row>
    <row r="234" spans="1:10" hidden="1" outlineLevel="4" x14ac:dyDescent="0.2">
      <c r="A234" s="19"/>
      <c r="B234" s="27" t="str">
        <f t="shared" si="55"/>
        <v>LĐQL-17.16</v>
      </c>
      <c r="C234" s="135"/>
      <c r="D234" s="135">
        <f t="shared" si="56"/>
        <v>16</v>
      </c>
      <c r="E234" s="78" t="s">
        <v>256</v>
      </c>
      <c r="F234" s="23" t="s">
        <v>139</v>
      </c>
      <c r="G234" s="27" t="s">
        <v>140</v>
      </c>
      <c r="H234" s="25">
        <v>2</v>
      </c>
      <c r="I234" s="25">
        <v>2</v>
      </c>
      <c r="J234" s="25">
        <v>2</v>
      </c>
    </row>
    <row r="235" spans="1:10" hidden="1" outlineLevel="4" x14ac:dyDescent="0.2">
      <c r="A235" s="19"/>
      <c r="B235" s="27" t="str">
        <f t="shared" si="55"/>
        <v>LĐQL-17.17</v>
      </c>
      <c r="C235" s="135"/>
      <c r="D235" s="135">
        <f t="shared" si="56"/>
        <v>17</v>
      </c>
      <c r="E235" s="78" t="s">
        <v>258</v>
      </c>
      <c r="F235" s="23" t="s">
        <v>139</v>
      </c>
      <c r="G235" s="27" t="s">
        <v>140</v>
      </c>
      <c r="H235" s="25">
        <v>1</v>
      </c>
      <c r="I235" s="25">
        <v>1</v>
      </c>
      <c r="J235" s="25">
        <v>1</v>
      </c>
    </row>
    <row r="236" spans="1:10" hidden="1" outlineLevel="4" x14ac:dyDescent="0.2">
      <c r="A236" s="19"/>
      <c r="B236" s="27" t="str">
        <f t="shared" si="55"/>
        <v>LĐQL-17.18</v>
      </c>
      <c r="C236" s="135"/>
      <c r="D236" s="135">
        <f t="shared" si="56"/>
        <v>18</v>
      </c>
      <c r="E236" s="78" t="s">
        <v>260</v>
      </c>
      <c r="F236" s="23" t="s">
        <v>139</v>
      </c>
      <c r="G236" s="27" t="s">
        <v>140</v>
      </c>
      <c r="H236" s="25">
        <v>1</v>
      </c>
      <c r="I236" s="25">
        <v>1</v>
      </c>
      <c r="J236" s="25">
        <v>1</v>
      </c>
    </row>
    <row r="237" spans="1:10" outlineLevel="3" collapsed="1" x14ac:dyDescent="0.2">
      <c r="A237" s="19"/>
      <c r="B237" s="27" t="str">
        <f t="shared" si="55"/>
        <v/>
      </c>
      <c r="C237" s="135"/>
      <c r="D237" s="135"/>
      <c r="E237" s="78" t="s">
        <v>13</v>
      </c>
      <c r="F237" s="26"/>
      <c r="G237" s="26"/>
      <c r="H237" s="25">
        <f t="shared" ref="H237:J237" si="59">SUM(H238:H244)</f>
        <v>12</v>
      </c>
      <c r="I237" s="25">
        <f t="shared" si="59"/>
        <v>12</v>
      </c>
      <c r="J237" s="25">
        <f t="shared" si="59"/>
        <v>12</v>
      </c>
    </row>
    <row r="238" spans="1:10" hidden="1" outlineLevel="4" x14ac:dyDescent="0.2">
      <c r="A238" s="19"/>
      <c r="B238" s="27" t="str">
        <f t="shared" si="55"/>
        <v>LĐQL-17.19</v>
      </c>
      <c r="C238" s="135"/>
      <c r="D238" s="135">
        <f>D236+1</f>
        <v>19</v>
      </c>
      <c r="E238" s="78" t="s">
        <v>269</v>
      </c>
      <c r="F238" s="26" t="s">
        <v>139</v>
      </c>
      <c r="G238" s="26" t="s">
        <v>140</v>
      </c>
      <c r="H238" s="25">
        <v>2</v>
      </c>
      <c r="I238" s="25">
        <v>2</v>
      </c>
      <c r="J238" s="25">
        <v>2</v>
      </c>
    </row>
    <row r="239" spans="1:10" hidden="1" outlineLevel="4" x14ac:dyDescent="0.2">
      <c r="A239" s="19"/>
      <c r="B239" s="27" t="str">
        <f t="shared" si="55"/>
        <v>LĐQL-17.20</v>
      </c>
      <c r="C239" s="135"/>
      <c r="D239" s="135">
        <f t="shared" si="56"/>
        <v>20</v>
      </c>
      <c r="E239" s="78" t="s">
        <v>271</v>
      </c>
      <c r="F239" s="26" t="s">
        <v>139</v>
      </c>
      <c r="G239" s="26" t="s">
        <v>140</v>
      </c>
      <c r="H239" s="25">
        <v>2</v>
      </c>
      <c r="I239" s="25">
        <v>2</v>
      </c>
      <c r="J239" s="25">
        <v>2</v>
      </c>
    </row>
    <row r="240" spans="1:10" hidden="1" outlineLevel="4" x14ac:dyDescent="0.2">
      <c r="A240" s="19"/>
      <c r="B240" s="27" t="str">
        <f t="shared" si="55"/>
        <v>LĐQL-17.21</v>
      </c>
      <c r="C240" s="135"/>
      <c r="D240" s="135">
        <f t="shared" si="56"/>
        <v>21</v>
      </c>
      <c r="E240" s="78" t="s">
        <v>273</v>
      </c>
      <c r="F240" s="26" t="s">
        <v>139</v>
      </c>
      <c r="G240" s="26" t="s">
        <v>140</v>
      </c>
      <c r="H240" s="25">
        <v>2</v>
      </c>
      <c r="I240" s="25">
        <v>2</v>
      </c>
      <c r="J240" s="25">
        <v>2</v>
      </c>
    </row>
    <row r="241" spans="1:10" hidden="1" outlineLevel="4" x14ac:dyDescent="0.2">
      <c r="A241" s="19"/>
      <c r="B241" s="27" t="str">
        <f t="shared" si="55"/>
        <v>LĐQL-17.22</v>
      </c>
      <c r="C241" s="135"/>
      <c r="D241" s="135">
        <f t="shared" si="56"/>
        <v>22</v>
      </c>
      <c r="E241" s="78" t="s">
        <v>275</v>
      </c>
      <c r="F241" s="26" t="s">
        <v>139</v>
      </c>
      <c r="G241" s="26" t="s">
        <v>140</v>
      </c>
      <c r="H241" s="25">
        <v>1</v>
      </c>
      <c r="I241" s="25">
        <v>1</v>
      </c>
      <c r="J241" s="25">
        <v>1</v>
      </c>
    </row>
    <row r="242" spans="1:10" hidden="1" outlineLevel="4" x14ac:dyDescent="0.2">
      <c r="A242" s="19"/>
      <c r="B242" s="27" t="str">
        <f t="shared" si="55"/>
        <v>LĐQL-17.23</v>
      </c>
      <c r="C242" s="135"/>
      <c r="D242" s="135">
        <f t="shared" si="56"/>
        <v>23</v>
      </c>
      <c r="E242" s="78" t="s">
        <v>277</v>
      </c>
      <c r="F242" s="26" t="s">
        <v>139</v>
      </c>
      <c r="G242" s="26" t="s">
        <v>140</v>
      </c>
      <c r="H242" s="25">
        <v>1</v>
      </c>
      <c r="I242" s="25">
        <v>1</v>
      </c>
      <c r="J242" s="25">
        <v>1</v>
      </c>
    </row>
    <row r="243" spans="1:10" hidden="1" outlineLevel="4" x14ac:dyDescent="0.2">
      <c r="A243" s="19"/>
      <c r="B243" s="27" t="str">
        <f t="shared" si="55"/>
        <v>LĐQL-17.24</v>
      </c>
      <c r="C243" s="135"/>
      <c r="D243" s="135">
        <f t="shared" si="56"/>
        <v>24</v>
      </c>
      <c r="E243" s="78" t="s">
        <v>279</v>
      </c>
      <c r="F243" s="26" t="s">
        <v>139</v>
      </c>
      <c r="G243" s="26" t="s">
        <v>140</v>
      </c>
      <c r="H243" s="25">
        <v>2</v>
      </c>
      <c r="I243" s="25">
        <v>2</v>
      </c>
      <c r="J243" s="25">
        <v>2</v>
      </c>
    </row>
    <row r="244" spans="1:10" hidden="1" outlineLevel="4" x14ac:dyDescent="0.2">
      <c r="A244" s="19"/>
      <c r="B244" s="27" t="str">
        <f t="shared" si="55"/>
        <v>LĐQL-17.25</v>
      </c>
      <c r="C244" s="135"/>
      <c r="D244" s="135">
        <f t="shared" si="56"/>
        <v>25</v>
      </c>
      <c r="E244" s="78" t="s">
        <v>281</v>
      </c>
      <c r="F244" s="26" t="s">
        <v>139</v>
      </c>
      <c r="G244" s="26" t="s">
        <v>140</v>
      </c>
      <c r="H244" s="25">
        <v>2</v>
      </c>
      <c r="I244" s="25">
        <v>2</v>
      </c>
      <c r="J244" s="25">
        <v>2</v>
      </c>
    </row>
    <row r="245" spans="1:10" outlineLevel="3" collapsed="1" x14ac:dyDescent="0.2">
      <c r="A245" s="19"/>
      <c r="B245" s="27" t="str">
        <f t="shared" si="55"/>
        <v/>
      </c>
      <c r="C245" s="135"/>
      <c r="D245" s="135"/>
      <c r="E245" s="78" t="s">
        <v>282</v>
      </c>
      <c r="F245" s="26"/>
      <c r="G245" s="26"/>
      <c r="H245" s="25">
        <f t="shared" ref="H245:J245" si="60">SUM(H246:H250)</f>
        <v>8</v>
      </c>
      <c r="I245" s="25">
        <f t="shared" si="60"/>
        <v>8</v>
      </c>
      <c r="J245" s="25">
        <f t="shared" si="60"/>
        <v>8</v>
      </c>
    </row>
    <row r="246" spans="1:10" hidden="1" outlineLevel="4" x14ac:dyDescent="0.2">
      <c r="A246" s="19"/>
      <c r="B246" s="27" t="str">
        <f t="shared" si="55"/>
        <v>LĐQL-17.26</v>
      </c>
      <c r="C246" s="135"/>
      <c r="D246" s="135">
        <f>D244+1</f>
        <v>26</v>
      </c>
      <c r="E246" s="96" t="s">
        <v>284</v>
      </c>
      <c r="F246" s="26" t="s">
        <v>139</v>
      </c>
      <c r="G246" s="26" t="s">
        <v>140</v>
      </c>
      <c r="H246" s="25">
        <v>2</v>
      </c>
      <c r="I246" s="25">
        <v>2</v>
      </c>
      <c r="J246" s="25">
        <v>2</v>
      </c>
    </row>
    <row r="247" spans="1:10" hidden="1" outlineLevel="4" x14ac:dyDescent="0.2">
      <c r="A247" s="19"/>
      <c r="B247" s="27" t="str">
        <f t="shared" si="55"/>
        <v>LĐQL-17.27</v>
      </c>
      <c r="C247" s="135"/>
      <c r="D247" s="135">
        <f t="shared" si="56"/>
        <v>27</v>
      </c>
      <c r="E247" s="96" t="s">
        <v>286</v>
      </c>
      <c r="F247" s="23" t="s">
        <v>139</v>
      </c>
      <c r="G247" s="26" t="s">
        <v>140</v>
      </c>
      <c r="H247" s="25">
        <v>1</v>
      </c>
      <c r="I247" s="25">
        <v>1</v>
      </c>
      <c r="J247" s="25">
        <v>1</v>
      </c>
    </row>
    <row r="248" spans="1:10" hidden="1" outlineLevel="4" x14ac:dyDescent="0.2">
      <c r="A248" s="19"/>
      <c r="B248" s="27" t="str">
        <f t="shared" si="55"/>
        <v>LĐQL-17.28</v>
      </c>
      <c r="C248" s="135"/>
      <c r="D248" s="135">
        <f t="shared" si="56"/>
        <v>28</v>
      </c>
      <c r="E248" s="96" t="s">
        <v>288</v>
      </c>
      <c r="F248" s="23" t="s">
        <v>139</v>
      </c>
      <c r="G248" s="26" t="s">
        <v>140</v>
      </c>
      <c r="H248" s="25">
        <v>2</v>
      </c>
      <c r="I248" s="25">
        <v>2</v>
      </c>
      <c r="J248" s="25">
        <v>2</v>
      </c>
    </row>
    <row r="249" spans="1:10" hidden="1" outlineLevel="4" x14ac:dyDescent="0.2">
      <c r="A249" s="19"/>
      <c r="B249" s="27" t="str">
        <f t="shared" ref="B249:B280" si="61">IF(ISBLANK(D249),"",_xlfn.CONCAT($A$215,".",D249))</f>
        <v>LĐQL-17.29</v>
      </c>
      <c r="C249" s="135"/>
      <c r="D249" s="135">
        <f t="shared" si="56"/>
        <v>29</v>
      </c>
      <c r="E249" s="96" t="s">
        <v>290</v>
      </c>
      <c r="F249" s="23" t="s">
        <v>139</v>
      </c>
      <c r="G249" s="23" t="s">
        <v>140</v>
      </c>
      <c r="H249" s="25">
        <v>1</v>
      </c>
      <c r="I249" s="25">
        <v>1</v>
      </c>
      <c r="J249" s="25">
        <v>1</v>
      </c>
    </row>
    <row r="250" spans="1:10" hidden="1" outlineLevel="4" x14ac:dyDescent="0.2">
      <c r="A250" s="19"/>
      <c r="B250" s="27" t="str">
        <f t="shared" si="61"/>
        <v>LĐQL-17.30</v>
      </c>
      <c r="C250" s="135"/>
      <c r="D250" s="135">
        <f t="shared" si="56"/>
        <v>30</v>
      </c>
      <c r="E250" s="96" t="s">
        <v>292</v>
      </c>
      <c r="F250" s="23" t="s">
        <v>139</v>
      </c>
      <c r="G250" s="26" t="s">
        <v>140</v>
      </c>
      <c r="H250" s="25">
        <v>2</v>
      </c>
      <c r="I250" s="25">
        <v>2</v>
      </c>
      <c r="J250" s="25">
        <v>2</v>
      </c>
    </row>
    <row r="251" spans="1:10" outlineLevel="3" collapsed="1" x14ac:dyDescent="0.2">
      <c r="A251" s="19"/>
      <c r="B251" s="27" t="str">
        <f t="shared" si="61"/>
        <v/>
      </c>
      <c r="C251" s="135"/>
      <c r="D251" s="135"/>
      <c r="E251" s="78" t="s">
        <v>116</v>
      </c>
      <c r="F251" s="23"/>
      <c r="G251" s="26"/>
      <c r="H251" s="25">
        <f t="shared" ref="H251:J251" si="62">SUM(H252:H256)</f>
        <v>9</v>
      </c>
      <c r="I251" s="25">
        <f t="shared" si="62"/>
        <v>10</v>
      </c>
      <c r="J251" s="25">
        <f t="shared" si="62"/>
        <v>10</v>
      </c>
    </row>
    <row r="252" spans="1:10" hidden="1" outlineLevel="4" x14ac:dyDescent="0.2">
      <c r="A252" s="19"/>
      <c r="B252" s="27" t="str">
        <f t="shared" si="61"/>
        <v>LĐQL-17.31</v>
      </c>
      <c r="C252" s="135"/>
      <c r="D252" s="135">
        <f>D250+1</f>
        <v>31</v>
      </c>
      <c r="E252" s="39" t="s">
        <v>295</v>
      </c>
      <c r="F252" s="29" t="s">
        <v>139</v>
      </c>
      <c r="G252" s="29" t="s">
        <v>140</v>
      </c>
      <c r="H252" s="30">
        <v>2</v>
      </c>
      <c r="I252" s="30">
        <v>2</v>
      </c>
      <c r="J252" s="30">
        <v>2</v>
      </c>
    </row>
    <row r="253" spans="1:10" hidden="1" outlineLevel="4" x14ac:dyDescent="0.2">
      <c r="A253" s="19"/>
      <c r="B253" s="27" t="str">
        <f t="shared" si="61"/>
        <v>LĐQL-17.32</v>
      </c>
      <c r="C253" s="135"/>
      <c r="D253" s="135">
        <f t="shared" ref="D253:D286" si="63">D252+1</f>
        <v>32</v>
      </c>
      <c r="E253" s="39" t="s">
        <v>297</v>
      </c>
      <c r="F253" s="29" t="s">
        <v>139</v>
      </c>
      <c r="G253" s="29" t="s">
        <v>140</v>
      </c>
      <c r="H253" s="30">
        <v>2</v>
      </c>
      <c r="I253" s="30">
        <v>2</v>
      </c>
      <c r="J253" s="30">
        <v>2</v>
      </c>
    </row>
    <row r="254" spans="1:10" hidden="1" outlineLevel="4" x14ac:dyDescent="0.2">
      <c r="A254" s="19"/>
      <c r="B254" s="27" t="str">
        <f t="shared" si="61"/>
        <v>LĐQL-17.33</v>
      </c>
      <c r="C254" s="135"/>
      <c r="D254" s="135">
        <f t="shared" si="63"/>
        <v>33</v>
      </c>
      <c r="E254" s="39" t="s">
        <v>299</v>
      </c>
      <c r="F254" s="29" t="s">
        <v>139</v>
      </c>
      <c r="G254" s="29" t="s">
        <v>140</v>
      </c>
      <c r="H254" s="30">
        <v>2</v>
      </c>
      <c r="I254" s="30">
        <v>2</v>
      </c>
      <c r="J254" s="30">
        <v>2</v>
      </c>
    </row>
    <row r="255" spans="1:10" hidden="1" outlineLevel="4" x14ac:dyDescent="0.2">
      <c r="A255" s="19"/>
      <c r="B255" s="27" t="str">
        <f t="shared" si="61"/>
        <v>LĐQL-17.34</v>
      </c>
      <c r="C255" s="135"/>
      <c r="D255" s="135">
        <f t="shared" si="63"/>
        <v>34</v>
      </c>
      <c r="E255" s="39" t="s">
        <v>585</v>
      </c>
      <c r="F255" s="29" t="s">
        <v>139</v>
      </c>
      <c r="G255" s="29" t="s">
        <v>140</v>
      </c>
      <c r="H255" s="30">
        <v>1</v>
      </c>
      <c r="I255" s="30">
        <v>2</v>
      </c>
      <c r="J255" s="30">
        <v>2</v>
      </c>
    </row>
    <row r="256" spans="1:10" hidden="1" outlineLevel="4" x14ac:dyDescent="0.2">
      <c r="A256" s="19"/>
      <c r="B256" s="27" t="str">
        <f t="shared" si="61"/>
        <v>LĐQL-17.35</v>
      </c>
      <c r="C256" s="135"/>
      <c r="D256" s="135">
        <f t="shared" si="63"/>
        <v>35</v>
      </c>
      <c r="E256" s="39" t="s">
        <v>301</v>
      </c>
      <c r="F256" s="29" t="s">
        <v>139</v>
      </c>
      <c r="G256" s="29" t="s">
        <v>140</v>
      </c>
      <c r="H256" s="30">
        <v>2</v>
      </c>
      <c r="I256" s="30">
        <v>2</v>
      </c>
      <c r="J256" s="30">
        <v>2</v>
      </c>
    </row>
    <row r="257" spans="1:10" outlineLevel="3" collapsed="1" x14ac:dyDescent="0.2">
      <c r="A257" s="19"/>
      <c r="B257" s="27" t="str">
        <f t="shared" si="61"/>
        <v/>
      </c>
      <c r="C257" s="135"/>
      <c r="D257" s="135"/>
      <c r="E257" s="97" t="s">
        <v>15</v>
      </c>
      <c r="F257" s="29"/>
      <c r="G257" s="29"/>
      <c r="H257" s="30">
        <f t="shared" ref="H257:J257" si="64">SUM(H258:H260)</f>
        <v>3</v>
      </c>
      <c r="I257" s="30">
        <f t="shared" si="64"/>
        <v>3</v>
      </c>
      <c r="J257" s="30">
        <f t="shared" si="64"/>
        <v>3</v>
      </c>
    </row>
    <row r="258" spans="1:10" ht="25.5" hidden="1" outlineLevel="4" x14ac:dyDescent="0.2">
      <c r="A258" s="19"/>
      <c r="B258" s="27" t="str">
        <f t="shared" si="61"/>
        <v>LĐQL-17.36</v>
      </c>
      <c r="C258" s="135"/>
      <c r="D258" s="135">
        <f>D256+1</f>
        <v>36</v>
      </c>
      <c r="E258" s="78" t="s">
        <v>303</v>
      </c>
      <c r="F258" s="26" t="s">
        <v>139</v>
      </c>
      <c r="G258" s="26" t="s">
        <v>140</v>
      </c>
      <c r="H258" s="19">
        <v>1</v>
      </c>
      <c r="I258" s="19">
        <v>1</v>
      </c>
      <c r="J258" s="19">
        <v>1</v>
      </c>
    </row>
    <row r="259" spans="1:10" hidden="1" outlineLevel="4" x14ac:dyDescent="0.2">
      <c r="A259" s="19"/>
      <c r="B259" s="27" t="str">
        <f t="shared" si="61"/>
        <v>LĐQL-17.37</v>
      </c>
      <c r="C259" s="135"/>
      <c r="D259" s="135">
        <f t="shared" si="63"/>
        <v>37</v>
      </c>
      <c r="E259" s="78" t="s">
        <v>900</v>
      </c>
      <c r="F259" s="26" t="s">
        <v>139</v>
      </c>
      <c r="G259" s="26" t="s">
        <v>140</v>
      </c>
      <c r="H259" s="19">
        <v>1</v>
      </c>
      <c r="I259" s="19">
        <v>1</v>
      </c>
      <c r="J259" s="19">
        <v>1</v>
      </c>
    </row>
    <row r="260" spans="1:10" ht="25.5" hidden="1" outlineLevel="4" x14ac:dyDescent="0.2">
      <c r="A260" s="19"/>
      <c r="B260" s="27" t="str">
        <f t="shared" si="61"/>
        <v>LĐQL-17.38</v>
      </c>
      <c r="C260" s="135"/>
      <c r="D260" s="135">
        <f t="shared" si="63"/>
        <v>38</v>
      </c>
      <c r="E260" s="78" t="s">
        <v>587</v>
      </c>
      <c r="F260" s="26" t="s">
        <v>139</v>
      </c>
      <c r="G260" s="26" t="s">
        <v>140</v>
      </c>
      <c r="H260" s="19">
        <v>1</v>
      </c>
      <c r="I260" s="19">
        <v>1</v>
      </c>
      <c r="J260" s="19">
        <v>1</v>
      </c>
    </row>
    <row r="261" spans="1:10" outlineLevel="3" x14ac:dyDescent="0.2">
      <c r="A261" s="19"/>
      <c r="B261" s="27" t="str">
        <f t="shared" si="61"/>
        <v/>
      </c>
      <c r="C261" s="135"/>
      <c r="D261" s="135"/>
      <c r="E261" s="78" t="s">
        <v>16</v>
      </c>
      <c r="F261" s="26"/>
      <c r="G261" s="26"/>
      <c r="H261" s="19">
        <f t="shared" ref="H261:J261" si="65">SUM(H262:H265)</f>
        <v>7</v>
      </c>
      <c r="I261" s="19">
        <f t="shared" si="65"/>
        <v>7</v>
      </c>
      <c r="J261" s="19">
        <f t="shared" si="65"/>
        <v>7</v>
      </c>
    </row>
    <row r="262" spans="1:10" outlineLevel="4" x14ac:dyDescent="0.2">
      <c r="A262" s="19"/>
      <c r="B262" s="27" t="str">
        <f t="shared" si="61"/>
        <v>LĐQL-17.39</v>
      </c>
      <c r="C262" s="135"/>
      <c r="D262" s="135">
        <f>D260+1</f>
        <v>39</v>
      </c>
      <c r="E262" s="78" t="s">
        <v>305</v>
      </c>
      <c r="F262" s="26" t="s">
        <v>139</v>
      </c>
      <c r="G262" s="26" t="s">
        <v>140</v>
      </c>
      <c r="H262" s="25">
        <v>2</v>
      </c>
      <c r="I262" s="25">
        <v>2</v>
      </c>
      <c r="J262" s="25">
        <v>2</v>
      </c>
    </row>
    <row r="263" spans="1:10" outlineLevel="4" x14ac:dyDescent="0.2">
      <c r="A263" s="19"/>
      <c r="B263" s="27" t="str">
        <f t="shared" si="61"/>
        <v>LĐQL-17.40</v>
      </c>
      <c r="C263" s="135"/>
      <c r="D263" s="135">
        <f t="shared" si="63"/>
        <v>40</v>
      </c>
      <c r="E263" s="78" t="s">
        <v>307</v>
      </c>
      <c r="F263" s="26" t="s">
        <v>139</v>
      </c>
      <c r="G263" s="26" t="s">
        <v>140</v>
      </c>
      <c r="H263" s="25">
        <v>2</v>
      </c>
      <c r="I263" s="25">
        <v>2</v>
      </c>
      <c r="J263" s="25">
        <v>2</v>
      </c>
    </row>
    <row r="264" spans="1:10" outlineLevel="4" x14ac:dyDescent="0.2">
      <c r="A264" s="19"/>
      <c r="B264" s="27" t="str">
        <f t="shared" si="61"/>
        <v>LĐQL-17.41</v>
      </c>
      <c r="C264" s="135"/>
      <c r="D264" s="135">
        <f t="shared" si="63"/>
        <v>41</v>
      </c>
      <c r="E264" s="78" t="s">
        <v>308</v>
      </c>
      <c r="F264" s="26" t="s">
        <v>139</v>
      </c>
      <c r="G264" s="26" t="s">
        <v>140</v>
      </c>
      <c r="H264" s="25">
        <v>2</v>
      </c>
      <c r="I264" s="25">
        <v>2</v>
      </c>
      <c r="J264" s="25">
        <v>2</v>
      </c>
    </row>
    <row r="265" spans="1:10" outlineLevel="4" x14ac:dyDescent="0.2">
      <c r="A265" s="19"/>
      <c r="B265" s="27" t="str">
        <f t="shared" si="61"/>
        <v>LĐQL-17.42</v>
      </c>
      <c r="C265" s="135"/>
      <c r="D265" s="135">
        <f t="shared" si="63"/>
        <v>42</v>
      </c>
      <c r="E265" s="39" t="s">
        <v>310</v>
      </c>
      <c r="F265" s="26" t="s">
        <v>139</v>
      </c>
      <c r="G265" s="26" t="s">
        <v>140</v>
      </c>
      <c r="H265" s="19">
        <v>1</v>
      </c>
      <c r="I265" s="19">
        <v>1</v>
      </c>
      <c r="J265" s="19">
        <v>1</v>
      </c>
    </row>
    <row r="266" spans="1:10" outlineLevel="3" collapsed="1" x14ac:dyDescent="0.2">
      <c r="A266" s="19"/>
      <c r="B266" s="27" t="str">
        <f t="shared" si="61"/>
        <v/>
      </c>
      <c r="C266" s="135"/>
      <c r="D266" s="135"/>
      <c r="E266" s="78" t="s">
        <v>17</v>
      </c>
      <c r="F266" s="26"/>
      <c r="G266" s="26"/>
      <c r="H266" s="19">
        <f t="shared" ref="H266:J266" si="66">SUM(H267:H269)</f>
        <v>4</v>
      </c>
      <c r="I266" s="19">
        <f t="shared" si="66"/>
        <v>3</v>
      </c>
      <c r="J266" s="19">
        <f t="shared" si="66"/>
        <v>4</v>
      </c>
    </row>
    <row r="267" spans="1:10" hidden="1" outlineLevel="4" x14ac:dyDescent="0.2">
      <c r="A267" s="19"/>
      <c r="B267" s="27" t="str">
        <f t="shared" si="61"/>
        <v>LĐQL-17.43</v>
      </c>
      <c r="C267" s="135"/>
      <c r="D267" s="135">
        <f>D265+1</f>
        <v>43</v>
      </c>
      <c r="E267" s="78" t="s">
        <v>312</v>
      </c>
      <c r="F267" s="26" t="s">
        <v>139</v>
      </c>
      <c r="G267" s="26" t="s">
        <v>140</v>
      </c>
      <c r="H267" s="19">
        <v>2</v>
      </c>
      <c r="I267" s="19">
        <v>1</v>
      </c>
      <c r="J267" s="19">
        <v>2</v>
      </c>
    </row>
    <row r="268" spans="1:10" hidden="1" outlineLevel="4" x14ac:dyDescent="0.2">
      <c r="A268" s="19"/>
      <c r="B268" s="27" t="str">
        <f t="shared" si="61"/>
        <v>LĐQL-17.44</v>
      </c>
      <c r="C268" s="135"/>
      <c r="D268" s="135">
        <f t="shared" si="63"/>
        <v>44</v>
      </c>
      <c r="E268" s="78" t="s">
        <v>314</v>
      </c>
      <c r="F268" s="26" t="s">
        <v>139</v>
      </c>
      <c r="G268" s="26" t="s">
        <v>140</v>
      </c>
      <c r="H268" s="19">
        <v>1</v>
      </c>
      <c r="I268" s="19">
        <v>1</v>
      </c>
      <c r="J268" s="19">
        <v>1</v>
      </c>
    </row>
    <row r="269" spans="1:10" hidden="1" outlineLevel="4" x14ac:dyDescent="0.2">
      <c r="A269" s="19"/>
      <c r="B269" s="27" t="str">
        <f t="shared" si="61"/>
        <v>LĐQL-17.45</v>
      </c>
      <c r="C269" s="135"/>
      <c r="D269" s="135">
        <f t="shared" si="63"/>
        <v>45</v>
      </c>
      <c r="E269" s="78" t="s">
        <v>316</v>
      </c>
      <c r="F269" s="26" t="s">
        <v>139</v>
      </c>
      <c r="G269" s="26" t="s">
        <v>140</v>
      </c>
      <c r="H269" s="19">
        <v>1</v>
      </c>
      <c r="I269" s="19">
        <v>1</v>
      </c>
      <c r="J269" s="19">
        <v>1</v>
      </c>
    </row>
    <row r="270" spans="1:10" outlineLevel="3" collapsed="1" x14ac:dyDescent="0.2">
      <c r="A270" s="19"/>
      <c r="B270" s="27" t="str">
        <f t="shared" si="61"/>
        <v/>
      </c>
      <c r="C270" s="135"/>
      <c r="D270" s="135"/>
      <c r="E270" s="78" t="s">
        <v>19</v>
      </c>
      <c r="F270" s="26"/>
      <c r="G270" s="26"/>
      <c r="H270" s="19">
        <f t="shared" ref="H270:J270" si="67">SUM(H271:H282)</f>
        <v>18</v>
      </c>
      <c r="I270" s="19">
        <f t="shared" si="67"/>
        <v>18</v>
      </c>
      <c r="J270" s="19">
        <f t="shared" si="67"/>
        <v>18</v>
      </c>
    </row>
    <row r="271" spans="1:10" hidden="1" outlineLevel="4" x14ac:dyDescent="0.2">
      <c r="A271" s="19"/>
      <c r="B271" s="27" t="str">
        <f t="shared" si="61"/>
        <v>LĐQL-17.46</v>
      </c>
      <c r="C271" s="135"/>
      <c r="D271" s="135">
        <f>D269+1</f>
        <v>46</v>
      </c>
      <c r="E271" s="96" t="s">
        <v>318</v>
      </c>
      <c r="F271" s="26" t="s">
        <v>139</v>
      </c>
      <c r="G271" s="26" t="s">
        <v>140</v>
      </c>
      <c r="H271" s="19">
        <v>2</v>
      </c>
      <c r="I271" s="19">
        <v>2</v>
      </c>
      <c r="J271" s="19">
        <v>2</v>
      </c>
    </row>
    <row r="272" spans="1:10" hidden="1" outlineLevel="4" x14ac:dyDescent="0.2">
      <c r="A272" s="19"/>
      <c r="B272" s="27" t="str">
        <f t="shared" si="61"/>
        <v>LĐQL-17.47</v>
      </c>
      <c r="C272" s="135"/>
      <c r="D272" s="135">
        <f t="shared" si="63"/>
        <v>47</v>
      </c>
      <c r="E272" s="78" t="s">
        <v>319</v>
      </c>
      <c r="F272" s="26" t="s">
        <v>139</v>
      </c>
      <c r="G272" s="26" t="s">
        <v>140</v>
      </c>
      <c r="H272" s="19">
        <v>1</v>
      </c>
      <c r="I272" s="19">
        <v>1</v>
      </c>
      <c r="J272" s="19">
        <v>1</v>
      </c>
    </row>
    <row r="273" spans="1:17" hidden="1" outlineLevel="4" x14ac:dyDescent="0.2">
      <c r="A273" s="19"/>
      <c r="B273" s="27" t="str">
        <f t="shared" si="61"/>
        <v>LĐQL-17.48</v>
      </c>
      <c r="C273" s="135"/>
      <c r="D273" s="135">
        <f t="shared" si="63"/>
        <v>48</v>
      </c>
      <c r="E273" s="78" t="s">
        <v>321</v>
      </c>
      <c r="F273" s="26" t="s">
        <v>139</v>
      </c>
      <c r="G273" s="26" t="s">
        <v>140</v>
      </c>
      <c r="H273" s="19">
        <v>2</v>
      </c>
      <c r="I273" s="19">
        <v>2</v>
      </c>
      <c r="J273" s="19">
        <v>2</v>
      </c>
    </row>
    <row r="274" spans="1:17" hidden="1" outlineLevel="4" x14ac:dyDescent="0.2">
      <c r="A274" s="19"/>
      <c r="B274" s="27" t="str">
        <f t="shared" si="61"/>
        <v>LĐQL-17.49</v>
      </c>
      <c r="C274" s="135"/>
      <c r="D274" s="135">
        <f t="shared" si="63"/>
        <v>49</v>
      </c>
      <c r="E274" s="78" t="s">
        <v>323</v>
      </c>
      <c r="F274" s="26" t="s">
        <v>139</v>
      </c>
      <c r="G274" s="26" t="s">
        <v>140</v>
      </c>
      <c r="H274" s="19">
        <v>2</v>
      </c>
      <c r="I274" s="19">
        <v>2</v>
      </c>
      <c r="J274" s="19">
        <v>2</v>
      </c>
    </row>
    <row r="275" spans="1:17" hidden="1" outlineLevel="4" x14ac:dyDescent="0.2">
      <c r="A275" s="19"/>
      <c r="B275" s="27" t="str">
        <f t="shared" si="61"/>
        <v>LĐQL-17.50</v>
      </c>
      <c r="C275" s="135"/>
      <c r="D275" s="135">
        <f t="shared" si="63"/>
        <v>50</v>
      </c>
      <c r="E275" s="78" t="s">
        <v>325</v>
      </c>
      <c r="F275" s="26" t="s">
        <v>139</v>
      </c>
      <c r="G275" s="26" t="s">
        <v>140</v>
      </c>
      <c r="H275" s="19">
        <v>2</v>
      </c>
      <c r="I275" s="19">
        <v>2</v>
      </c>
      <c r="J275" s="19">
        <v>2</v>
      </c>
    </row>
    <row r="276" spans="1:17" hidden="1" outlineLevel="4" x14ac:dyDescent="0.2">
      <c r="A276" s="19"/>
      <c r="B276" s="27" t="str">
        <f t="shared" si="61"/>
        <v>LĐQL-17.51</v>
      </c>
      <c r="C276" s="135"/>
      <c r="D276" s="135">
        <f t="shared" si="63"/>
        <v>51</v>
      </c>
      <c r="E276" s="78" t="s">
        <v>327</v>
      </c>
      <c r="F276" s="26" t="s">
        <v>139</v>
      </c>
      <c r="G276" s="26" t="s">
        <v>140</v>
      </c>
      <c r="H276" s="19">
        <v>1</v>
      </c>
      <c r="I276" s="19">
        <v>1</v>
      </c>
      <c r="J276" s="19">
        <v>1</v>
      </c>
    </row>
    <row r="277" spans="1:17" hidden="1" outlineLevel="4" x14ac:dyDescent="0.2">
      <c r="A277" s="19"/>
      <c r="B277" s="27" t="str">
        <f t="shared" si="61"/>
        <v>LĐQL-17.52</v>
      </c>
      <c r="C277" s="135"/>
      <c r="D277" s="135">
        <f t="shared" si="63"/>
        <v>52</v>
      </c>
      <c r="E277" s="78" t="s">
        <v>329</v>
      </c>
      <c r="F277" s="26" t="s">
        <v>139</v>
      </c>
      <c r="G277" s="26" t="s">
        <v>140</v>
      </c>
      <c r="H277" s="19">
        <v>2</v>
      </c>
      <c r="I277" s="19">
        <v>2</v>
      </c>
      <c r="J277" s="19">
        <v>2</v>
      </c>
    </row>
    <row r="278" spans="1:17" hidden="1" outlineLevel="4" x14ac:dyDescent="0.2">
      <c r="A278" s="19"/>
      <c r="B278" s="27" t="str">
        <f t="shared" si="61"/>
        <v>LĐQL-17.53</v>
      </c>
      <c r="C278" s="135"/>
      <c r="D278" s="135">
        <f t="shared" si="63"/>
        <v>53</v>
      </c>
      <c r="E278" s="99" t="s">
        <v>331</v>
      </c>
      <c r="F278" s="26" t="s">
        <v>139</v>
      </c>
      <c r="G278" s="26" t="s">
        <v>140</v>
      </c>
      <c r="H278" s="31">
        <v>2</v>
      </c>
      <c r="I278" s="31">
        <v>2</v>
      </c>
      <c r="J278" s="31">
        <v>2</v>
      </c>
    </row>
    <row r="279" spans="1:17" ht="25.5" hidden="1" outlineLevel="4" x14ac:dyDescent="0.2">
      <c r="A279" s="19"/>
      <c r="B279" s="27" t="str">
        <f t="shared" si="61"/>
        <v>LĐQL-17.54</v>
      </c>
      <c r="C279" s="135"/>
      <c r="D279" s="135">
        <f t="shared" si="63"/>
        <v>54</v>
      </c>
      <c r="E279" s="28" t="s">
        <v>333</v>
      </c>
      <c r="F279" s="26" t="s">
        <v>143</v>
      </c>
      <c r="G279" s="26" t="s">
        <v>140</v>
      </c>
      <c r="H279" s="19">
        <v>1</v>
      </c>
      <c r="I279" s="19">
        <v>1</v>
      </c>
      <c r="J279" s="19">
        <v>1</v>
      </c>
    </row>
    <row r="280" spans="1:17" ht="25.5" hidden="1" outlineLevel="4" x14ac:dyDescent="0.2">
      <c r="A280" s="19"/>
      <c r="B280" s="27" t="str">
        <f t="shared" si="61"/>
        <v>LĐQL-17.55</v>
      </c>
      <c r="C280" s="135"/>
      <c r="D280" s="135">
        <f t="shared" si="63"/>
        <v>55</v>
      </c>
      <c r="E280" s="39" t="s">
        <v>335</v>
      </c>
      <c r="F280" s="26" t="s">
        <v>143</v>
      </c>
      <c r="G280" s="26" t="s">
        <v>140</v>
      </c>
      <c r="H280" s="19">
        <v>1</v>
      </c>
      <c r="I280" s="19">
        <v>1</v>
      </c>
      <c r="J280" s="19">
        <v>1</v>
      </c>
    </row>
    <row r="281" spans="1:17" ht="25.5" hidden="1" outlineLevel="4" x14ac:dyDescent="0.2">
      <c r="A281" s="19"/>
      <c r="B281" s="27" t="str">
        <f t="shared" ref="B281:B286" si="68">IF(ISBLANK(D281),"",_xlfn.CONCAT($A$215,".",D281))</f>
        <v>LĐQL-17.56</v>
      </c>
      <c r="C281" s="135"/>
      <c r="D281" s="135">
        <f t="shared" si="63"/>
        <v>56</v>
      </c>
      <c r="E281" s="39" t="s">
        <v>337</v>
      </c>
      <c r="F281" s="26" t="s">
        <v>143</v>
      </c>
      <c r="G281" s="26" t="s">
        <v>140</v>
      </c>
      <c r="H281" s="19">
        <v>1</v>
      </c>
      <c r="I281" s="19">
        <v>1</v>
      </c>
      <c r="J281" s="19">
        <v>1</v>
      </c>
    </row>
    <row r="282" spans="1:17" ht="25.5" hidden="1" outlineLevel="4" x14ac:dyDescent="0.2">
      <c r="A282" s="19"/>
      <c r="B282" s="27" t="str">
        <f t="shared" si="68"/>
        <v>LĐQL-17.57</v>
      </c>
      <c r="C282" s="135"/>
      <c r="D282" s="135">
        <f t="shared" si="63"/>
        <v>57</v>
      </c>
      <c r="E282" s="39" t="s">
        <v>339</v>
      </c>
      <c r="F282" s="26" t="s">
        <v>143</v>
      </c>
      <c r="G282" s="26" t="s">
        <v>140</v>
      </c>
      <c r="H282" s="19">
        <v>1</v>
      </c>
      <c r="I282" s="19">
        <v>1</v>
      </c>
      <c r="J282" s="19">
        <v>1</v>
      </c>
    </row>
    <row r="283" spans="1:17" outlineLevel="3" collapsed="1" x14ac:dyDescent="0.2">
      <c r="A283" s="19"/>
      <c r="B283" s="27" t="str">
        <f t="shared" si="68"/>
        <v/>
      </c>
      <c r="C283" s="135"/>
      <c r="D283" s="135"/>
      <c r="E283" s="78" t="s">
        <v>18</v>
      </c>
      <c r="F283" s="26"/>
      <c r="G283" s="26"/>
      <c r="H283" s="19">
        <f t="shared" ref="H283:J283" si="69">SUM(H284:H286)</f>
        <v>6</v>
      </c>
      <c r="I283" s="19">
        <f t="shared" si="69"/>
        <v>6</v>
      </c>
      <c r="J283" s="19">
        <f t="shared" si="69"/>
        <v>6</v>
      </c>
    </row>
    <row r="284" spans="1:17" hidden="1" outlineLevel="4" x14ac:dyDescent="0.2">
      <c r="A284" s="19"/>
      <c r="B284" s="27" t="str">
        <f t="shared" si="68"/>
        <v>LĐQL-17.58</v>
      </c>
      <c r="C284" s="135"/>
      <c r="D284" s="135">
        <f>D282+1</f>
        <v>58</v>
      </c>
      <c r="E284" s="96" t="s">
        <v>341</v>
      </c>
      <c r="F284" s="23" t="s">
        <v>139</v>
      </c>
      <c r="G284" s="23" t="s">
        <v>140</v>
      </c>
      <c r="H284" s="25">
        <v>2</v>
      </c>
      <c r="I284" s="25">
        <v>2</v>
      </c>
      <c r="J284" s="25">
        <v>2</v>
      </c>
    </row>
    <row r="285" spans="1:17" hidden="1" outlineLevel="4" x14ac:dyDescent="0.2">
      <c r="A285" s="19"/>
      <c r="B285" s="27" t="str">
        <f t="shared" si="68"/>
        <v>LĐQL-17.59</v>
      </c>
      <c r="C285" s="135"/>
      <c r="D285" s="135">
        <f t="shared" si="63"/>
        <v>59</v>
      </c>
      <c r="E285" s="96" t="s">
        <v>343</v>
      </c>
      <c r="F285" s="23" t="s">
        <v>139</v>
      </c>
      <c r="G285" s="23" t="s">
        <v>140</v>
      </c>
      <c r="H285" s="25">
        <v>2</v>
      </c>
      <c r="I285" s="25">
        <v>2</v>
      </c>
      <c r="J285" s="25">
        <v>2</v>
      </c>
    </row>
    <row r="286" spans="1:17" hidden="1" outlineLevel="4" x14ac:dyDescent="0.2">
      <c r="A286" s="19"/>
      <c r="B286" s="27" t="str">
        <f t="shared" si="68"/>
        <v>LĐQL-17.60</v>
      </c>
      <c r="C286" s="135"/>
      <c r="D286" s="135">
        <f t="shared" si="63"/>
        <v>60</v>
      </c>
      <c r="E286" s="96" t="s">
        <v>345</v>
      </c>
      <c r="F286" s="23" t="s">
        <v>139</v>
      </c>
      <c r="G286" s="27" t="s">
        <v>140</v>
      </c>
      <c r="H286" s="25">
        <v>2</v>
      </c>
      <c r="I286" s="25">
        <v>2</v>
      </c>
      <c r="J286" s="25">
        <v>2</v>
      </c>
    </row>
    <row r="287" spans="1:17" ht="13.15" customHeight="1" x14ac:dyDescent="0.2">
      <c r="A287" s="1" t="s">
        <v>353</v>
      </c>
      <c r="B287" s="1"/>
      <c r="C287" s="1"/>
      <c r="D287" s="1"/>
      <c r="E287" s="1"/>
      <c r="F287" s="1"/>
      <c r="G287" s="1"/>
      <c r="H287" s="33">
        <f t="shared" ref="H287:J287" si="70">H289+H294+SUM(H310:H313)</f>
        <v>640.4</v>
      </c>
      <c r="I287" s="33">
        <f t="shared" si="70"/>
        <v>663</v>
      </c>
      <c r="J287" s="33">
        <f t="shared" si="70"/>
        <v>682</v>
      </c>
      <c r="M287" s="140">
        <v>313</v>
      </c>
      <c r="O287" s="140">
        <v>289</v>
      </c>
      <c r="Q287" s="140">
        <v>281</v>
      </c>
    </row>
    <row r="288" spans="1:17" outlineLevel="1" collapsed="1" x14ac:dyDescent="0.2">
      <c r="A288" s="19"/>
      <c r="B288" s="27"/>
      <c r="C288" s="27"/>
      <c r="D288" s="27"/>
      <c r="E288" s="98" t="s">
        <v>354</v>
      </c>
      <c r="F288" s="26"/>
      <c r="G288" s="27"/>
      <c r="H288" s="19"/>
      <c r="I288" s="19"/>
      <c r="J288" s="19"/>
      <c r="M288" s="140" t="s">
        <v>355</v>
      </c>
      <c r="O288" s="140" t="s">
        <v>356</v>
      </c>
      <c r="Q288" s="140" t="s">
        <v>357</v>
      </c>
    </row>
    <row r="289" spans="1:18" ht="25.5" hidden="1" outlineLevel="2" collapsed="1" x14ac:dyDescent="0.2">
      <c r="A289" s="19"/>
      <c r="B289" s="27"/>
      <c r="C289" s="34" t="s">
        <v>41</v>
      </c>
      <c r="D289" s="34"/>
      <c r="E289" s="44" t="s">
        <v>358</v>
      </c>
      <c r="F289" s="26" t="s">
        <v>359</v>
      </c>
      <c r="G289" s="26" t="s">
        <v>360</v>
      </c>
      <c r="H289" s="19">
        <f t="shared" ref="H289:J289" si="71">SUM(H290:H293)</f>
        <v>589.4</v>
      </c>
      <c r="I289" s="19">
        <f t="shared" si="71"/>
        <v>616</v>
      </c>
      <c r="J289" s="19">
        <f t="shared" si="71"/>
        <v>636</v>
      </c>
      <c r="M289" s="140" t="s">
        <v>361</v>
      </c>
      <c r="N289" s="140" t="s">
        <v>362</v>
      </c>
      <c r="O289" s="140" t="s">
        <v>361</v>
      </c>
      <c r="P289" s="140" t="s">
        <v>362</v>
      </c>
      <c r="Q289" s="140" t="s">
        <v>361</v>
      </c>
      <c r="R289" s="140" t="s">
        <v>362</v>
      </c>
    </row>
    <row r="290" spans="1:18" hidden="1" outlineLevel="3" x14ac:dyDescent="0.2">
      <c r="A290" s="19" t="str">
        <f t="shared" ref="A290:A293" si="72">IF(ISBLANK(C290),"",_xlfn.CONCAT("NNCN","-",C290))</f>
        <v>NNCN-1</v>
      </c>
      <c r="B290" s="27"/>
      <c r="C290" s="135">
        <v>1</v>
      </c>
      <c r="D290" s="135"/>
      <c r="E290" s="78" t="s">
        <v>45</v>
      </c>
      <c r="F290" s="26" t="s">
        <v>45</v>
      </c>
      <c r="G290" s="26" t="s">
        <v>140</v>
      </c>
      <c r="H290" s="19">
        <f t="shared" ref="H290:J290" si="73">H315+H349+H413+H633+H722+H814+H861+H894+H959+H548+H569</f>
        <v>25.4</v>
      </c>
      <c r="I290" s="19">
        <f t="shared" si="73"/>
        <v>31</v>
      </c>
      <c r="J290" s="19">
        <f t="shared" si="73"/>
        <v>34</v>
      </c>
      <c r="L290" s="140" t="s">
        <v>363</v>
      </c>
      <c r="M290" s="167">
        <f>H311</f>
        <v>2</v>
      </c>
      <c r="O290" s="167">
        <f>I311</f>
        <v>2</v>
      </c>
      <c r="Q290" s="167">
        <f>J311</f>
        <v>2</v>
      </c>
    </row>
    <row r="291" spans="1:18" hidden="1" outlineLevel="3" x14ac:dyDescent="0.2">
      <c r="A291" s="19" t="str">
        <f t="shared" si="72"/>
        <v>NNCN-2</v>
      </c>
      <c r="B291" s="27"/>
      <c r="C291" s="27">
        <v>2</v>
      </c>
      <c r="D291" s="34"/>
      <c r="E291" s="78" t="s">
        <v>47</v>
      </c>
      <c r="F291" s="26" t="s">
        <v>139</v>
      </c>
      <c r="G291" s="26" t="s">
        <v>140</v>
      </c>
      <c r="H291" s="19">
        <f t="shared" ref="H291:J291" si="74">H316+H350+H414+H634+H723+H815+H862+H895+H960+H549+H583</f>
        <v>235</v>
      </c>
      <c r="I291" s="19">
        <f t="shared" si="74"/>
        <v>198</v>
      </c>
      <c r="J291" s="19">
        <f t="shared" si="74"/>
        <v>175</v>
      </c>
      <c r="M291" s="167"/>
      <c r="O291" s="167"/>
      <c r="Q291" s="167"/>
    </row>
    <row r="292" spans="1:18" hidden="1" outlineLevel="3" x14ac:dyDescent="0.2">
      <c r="A292" s="19" t="str">
        <f t="shared" si="72"/>
        <v>NNCN-3</v>
      </c>
      <c r="B292" s="27"/>
      <c r="C292" s="27">
        <v>3</v>
      </c>
      <c r="D292" s="34"/>
      <c r="E292" s="78" t="s">
        <v>391</v>
      </c>
      <c r="F292" s="26" t="s">
        <v>392</v>
      </c>
      <c r="G292" s="26" t="s">
        <v>366</v>
      </c>
      <c r="H292" s="19">
        <f t="shared" ref="H292:J292" si="75">H317+H351+H415+H635+H724+H816+H863+H896+H961+H591</f>
        <v>238</v>
      </c>
      <c r="I292" s="19">
        <f t="shared" si="75"/>
        <v>279</v>
      </c>
      <c r="J292" s="19">
        <f t="shared" si="75"/>
        <v>282</v>
      </c>
      <c r="M292" s="167"/>
      <c r="O292" s="167"/>
      <c r="Q292" s="167"/>
    </row>
    <row r="293" spans="1:18" hidden="1" outlineLevel="3" x14ac:dyDescent="0.2">
      <c r="A293" s="19" t="str">
        <f t="shared" si="72"/>
        <v>NNCN-4</v>
      </c>
      <c r="B293" s="27"/>
      <c r="C293" s="27">
        <v>4</v>
      </c>
      <c r="D293" s="34"/>
      <c r="E293" s="78" t="s">
        <v>393</v>
      </c>
      <c r="F293" s="26" t="s">
        <v>394</v>
      </c>
      <c r="G293" s="26" t="s">
        <v>369</v>
      </c>
      <c r="H293" s="19">
        <f t="shared" ref="H293:J293" si="76">H318+H352+H416+H636+H725+H817+H864+H897+H962+H599</f>
        <v>91</v>
      </c>
      <c r="I293" s="19">
        <f t="shared" si="76"/>
        <v>108</v>
      </c>
      <c r="J293" s="19">
        <f t="shared" si="76"/>
        <v>145</v>
      </c>
      <c r="M293" s="167"/>
      <c r="O293" s="167"/>
      <c r="Q293" s="167"/>
    </row>
    <row r="294" spans="1:18" ht="38.25" hidden="1" outlineLevel="2" collapsed="1" x14ac:dyDescent="0.2">
      <c r="A294" s="19"/>
      <c r="B294" s="27"/>
      <c r="C294" s="34" t="s">
        <v>42</v>
      </c>
      <c r="D294" s="34"/>
      <c r="E294" s="98" t="s">
        <v>365</v>
      </c>
      <c r="F294" s="26"/>
      <c r="G294" s="27"/>
      <c r="H294" s="19">
        <f>SUM(H296:H313)</f>
        <v>43</v>
      </c>
      <c r="I294" s="19">
        <f>SUM(I296:I313)</f>
        <v>39</v>
      </c>
      <c r="J294" s="19">
        <f>SUM(J296:J313)</f>
        <v>38</v>
      </c>
      <c r="L294" s="140" t="s">
        <v>366</v>
      </c>
      <c r="M294" s="167">
        <f>H313+H310+H328+H361+H403+H375+H389+H426+H440+H454+H469+H484+H498+H512+H526+H540+H591+H651+H665+H679+H693+H707+H734+H748+H761+H775+H789+H806+H825+H838+H872+H886+H906+H920+H934+H948+H967</f>
        <v>244</v>
      </c>
      <c r="O294" s="167">
        <f>I313+I310+I328+I361+I403+I375+I389+I426+I440+I454+I469+I484+I498+I512+I526+I540+I591+I651+I665+I679+I693+I707+I734+I748+I761+I775+I789+I806+I825+I838+I872+I886+I906+I920+I934+I948+I967</f>
        <v>277</v>
      </c>
      <c r="Q294" s="167">
        <f>J313+J310+J328+J361+J403+J375+J389+J426+J440+J454+J469+J484+J498+J512+J526+J540+J591+J651+J665+J679+J693+J707+J734+J748+J761+J775+J789+J806+J825+J838+J872+J886+J906+J920+J934+J948+J967</f>
        <v>286</v>
      </c>
    </row>
    <row r="295" spans="1:18" hidden="1" outlineLevel="3" collapsed="1" x14ac:dyDescent="0.2">
      <c r="A295" s="19" t="str">
        <f t="shared" ref="A295" si="77">IF(ISBLANK(C295),"",_xlfn.CONCAT("NNCN","-",C295))</f>
        <v>NNCN-5</v>
      </c>
      <c r="B295" s="27"/>
      <c r="C295" s="27">
        <v>5</v>
      </c>
      <c r="D295" s="27"/>
      <c r="E295" s="78" t="s">
        <v>124</v>
      </c>
      <c r="F295" s="26" t="s">
        <v>368</v>
      </c>
      <c r="G295" s="27" t="s">
        <v>140</v>
      </c>
      <c r="H295" s="19">
        <f t="shared" ref="H295:J295" si="78">SUM(H296:H309)</f>
        <v>35</v>
      </c>
      <c r="I295" s="19">
        <f t="shared" si="78"/>
        <v>31</v>
      </c>
      <c r="J295" s="19">
        <f t="shared" si="78"/>
        <v>30</v>
      </c>
      <c r="M295" s="167"/>
      <c r="O295" s="167"/>
      <c r="Q295" s="167"/>
    </row>
    <row r="296" spans="1:18" hidden="1" outlineLevel="4" x14ac:dyDescent="0.2">
      <c r="A296" s="19"/>
      <c r="B296" s="27" t="str">
        <f t="shared" ref="B296:B309" si="79">IF(ISBLANK(D296),"",_xlfn.CONCAT($A$295,".",D296))</f>
        <v>NNCN-5.1</v>
      </c>
      <c r="C296" s="27"/>
      <c r="D296" s="27">
        <v>1</v>
      </c>
      <c r="E296" s="39" t="s">
        <v>367</v>
      </c>
      <c r="F296" s="26" t="s">
        <v>368</v>
      </c>
      <c r="G296" s="27" t="s">
        <v>140</v>
      </c>
      <c r="H296" s="19">
        <f t="shared" ref="H296:J296" si="80">H818</f>
        <v>3</v>
      </c>
      <c r="I296" s="19">
        <f t="shared" si="80"/>
        <v>0</v>
      </c>
      <c r="J296" s="19">
        <f t="shared" si="80"/>
        <v>0</v>
      </c>
      <c r="L296" s="140" t="s">
        <v>369</v>
      </c>
      <c r="M296" s="167">
        <f>H329+H362+H404+H376+H390+H427+H441+H455+H470+H485+H499+H513+H527+H541+H599+H652+H666+H680+H694+H708+H735+H749+H762+H776+H790+H807+H826+H839+H873+H887+H907+H921+H935+H949+H968</f>
        <v>85</v>
      </c>
      <c r="O296" s="167">
        <f>I329+I362+I404+I376+I390+I427+I441+I455+I470+I485+I499+I513+I527+I541+I599+I652+I666+I680+I694+I708+I735+I749+I762+I776+I790+I807+I826+I839+I873+I887+I907+I921+I935+I949+I968</f>
        <v>105</v>
      </c>
      <c r="Q296" s="167">
        <f>J329+J362+J404+J376+J390+J427+J441+J455+J470+J485+J499+J513+J527+J541+J599+J652+J666+J680+J694+J708+J735+J749+J762+J776+J790+J807+J826+J839+J873+J887+J907+J921+J935+J949+J968</f>
        <v>134</v>
      </c>
    </row>
    <row r="297" spans="1:18" hidden="1" outlineLevel="4" x14ac:dyDescent="0.2">
      <c r="A297" s="19"/>
      <c r="B297" s="27" t="str">
        <f t="shared" si="79"/>
        <v>NNCN-5.2</v>
      </c>
      <c r="C297" s="27"/>
      <c r="D297" s="27">
        <v>2</v>
      </c>
      <c r="E297" s="78" t="s">
        <v>370</v>
      </c>
      <c r="F297" s="26" t="s">
        <v>368</v>
      </c>
      <c r="G297" s="27" t="s">
        <v>140</v>
      </c>
      <c r="H297" s="19">
        <f t="shared" ref="H297:J298" si="81">H638</f>
        <v>1</v>
      </c>
      <c r="I297" s="19">
        <f t="shared" si="81"/>
        <v>1</v>
      </c>
      <c r="J297" s="19">
        <f t="shared" si="81"/>
        <v>1</v>
      </c>
      <c r="M297" s="167">
        <f>SUM(M290:M296)</f>
        <v>331</v>
      </c>
      <c r="O297" s="167">
        <f>SUM(O290:O296)</f>
        <v>384</v>
      </c>
      <c r="Q297" s="167">
        <f>SUM(Q290:Q296)</f>
        <v>422</v>
      </c>
    </row>
    <row r="298" spans="1:18" ht="38.25" hidden="1" outlineLevel="4" x14ac:dyDescent="0.2">
      <c r="A298" s="19"/>
      <c r="B298" s="27" t="str">
        <f t="shared" si="79"/>
        <v>NNCN-5.3</v>
      </c>
      <c r="C298" s="27"/>
      <c r="D298" s="27">
        <v>3</v>
      </c>
      <c r="E298" s="78" t="s">
        <v>371</v>
      </c>
      <c r="F298" s="26" t="s">
        <v>368</v>
      </c>
      <c r="G298" s="27" t="s">
        <v>140</v>
      </c>
      <c r="H298" s="19">
        <f t="shared" si="81"/>
        <v>1</v>
      </c>
      <c r="I298" s="19">
        <f t="shared" si="81"/>
        <v>1</v>
      </c>
      <c r="J298" s="19">
        <f t="shared" si="81"/>
        <v>1</v>
      </c>
      <c r="M298" s="167">
        <f>M297-H287</f>
        <v>-309.39999999999998</v>
      </c>
      <c r="O298" s="167">
        <f>O297-I287</f>
        <v>-279</v>
      </c>
      <c r="Q298" s="167">
        <f>Q297-J287</f>
        <v>-260</v>
      </c>
    </row>
    <row r="299" spans="1:18" hidden="1" outlineLevel="4" x14ac:dyDescent="0.2">
      <c r="A299" s="19"/>
      <c r="B299" s="27" t="str">
        <f t="shared" si="79"/>
        <v>NNCN-5.4</v>
      </c>
      <c r="C299" s="27"/>
      <c r="D299" s="27">
        <v>4</v>
      </c>
      <c r="E299" s="39" t="s">
        <v>860</v>
      </c>
      <c r="F299" s="26" t="s">
        <v>368</v>
      </c>
      <c r="G299" s="27" t="s">
        <v>140</v>
      </c>
      <c r="H299" s="19">
        <f t="shared" ref="H299:J301" si="82">H640</f>
        <v>2</v>
      </c>
      <c r="I299" s="19">
        <f t="shared" si="82"/>
        <v>1</v>
      </c>
      <c r="J299" s="19">
        <f t="shared" si="82"/>
        <v>1</v>
      </c>
    </row>
    <row r="300" spans="1:18" hidden="1" outlineLevel="4" x14ac:dyDescent="0.2">
      <c r="A300" s="19"/>
      <c r="B300" s="27" t="str">
        <f t="shared" si="79"/>
        <v>NNCN-5.5</v>
      </c>
      <c r="C300" s="27"/>
      <c r="D300" s="27">
        <v>5</v>
      </c>
      <c r="E300" s="39" t="s">
        <v>372</v>
      </c>
      <c r="F300" s="26" t="s">
        <v>368</v>
      </c>
      <c r="G300" s="27" t="s">
        <v>140</v>
      </c>
      <c r="H300" s="19">
        <f t="shared" si="82"/>
        <v>1</v>
      </c>
      <c r="I300" s="19">
        <f t="shared" si="82"/>
        <v>1</v>
      </c>
      <c r="J300" s="19">
        <f t="shared" si="82"/>
        <v>1</v>
      </c>
      <c r="L300" s="24"/>
      <c r="M300" s="168" t="e">
        <f>SUM(M301:M304)</f>
        <v>#REF!</v>
      </c>
      <c r="N300" s="169" t="e">
        <f t="shared" ref="N300:N309" si="83">M300/$M$312</f>
        <v>#REF!</v>
      </c>
      <c r="O300" s="168" t="e">
        <f>SUM(O301:O304)</f>
        <v>#REF!</v>
      </c>
      <c r="P300" s="169" t="e">
        <f t="shared" ref="P300:P309" si="84">O300/$O$312</f>
        <v>#REF!</v>
      </c>
      <c r="Q300" s="168" t="e">
        <f>SUM(Q301:Q304)</f>
        <v>#REF!</v>
      </c>
      <c r="R300" s="169" t="e">
        <f t="shared" ref="R300:R309" si="85">Q300/$Q$312</f>
        <v>#REF!</v>
      </c>
    </row>
    <row r="301" spans="1:18" hidden="1" outlineLevel="4" x14ac:dyDescent="0.2">
      <c r="A301" s="19"/>
      <c r="B301" s="27" t="str">
        <f t="shared" si="79"/>
        <v>NNCN-5.6</v>
      </c>
      <c r="C301" s="27"/>
      <c r="D301" s="27">
        <v>6</v>
      </c>
      <c r="E301" s="39" t="s">
        <v>373</v>
      </c>
      <c r="F301" s="26" t="s">
        <v>368</v>
      </c>
      <c r="G301" s="27" t="s">
        <v>140</v>
      </c>
      <c r="H301" s="19">
        <f t="shared" si="82"/>
        <v>1</v>
      </c>
      <c r="I301" s="19">
        <f t="shared" si="82"/>
        <v>1</v>
      </c>
      <c r="J301" s="19">
        <f t="shared" si="82"/>
        <v>1</v>
      </c>
      <c r="L301" s="26" t="s">
        <v>363</v>
      </c>
      <c r="M301" s="168">
        <f>M290</f>
        <v>2</v>
      </c>
      <c r="N301" s="169" t="e">
        <f t="shared" si="83"/>
        <v>#REF!</v>
      </c>
      <c r="O301" s="168">
        <f>O290</f>
        <v>2</v>
      </c>
      <c r="P301" s="169" t="e">
        <f t="shared" si="84"/>
        <v>#REF!</v>
      </c>
      <c r="Q301" s="168">
        <f>Q290</f>
        <v>2</v>
      </c>
      <c r="R301" s="169" t="e">
        <f t="shared" si="85"/>
        <v>#REF!</v>
      </c>
    </row>
    <row r="302" spans="1:18" hidden="1" outlineLevel="4" x14ac:dyDescent="0.2">
      <c r="A302" s="19"/>
      <c r="B302" s="27" t="str">
        <f t="shared" si="79"/>
        <v>NNCN-5.7</v>
      </c>
      <c r="C302" s="27"/>
      <c r="D302" s="27">
        <v>7</v>
      </c>
      <c r="E302" s="78" t="s">
        <v>374</v>
      </c>
      <c r="F302" s="26" t="s">
        <v>368</v>
      </c>
      <c r="G302" s="26" t="s">
        <v>140</v>
      </c>
      <c r="H302" s="19">
        <f t="shared" ref="H302:J303" si="86">H319</f>
        <v>4</v>
      </c>
      <c r="I302" s="19">
        <f t="shared" si="86"/>
        <v>4</v>
      </c>
      <c r="J302" s="19">
        <f t="shared" si="86"/>
        <v>4</v>
      </c>
      <c r="L302" s="26" t="s">
        <v>140</v>
      </c>
      <c r="M302" s="168" t="e">
        <f>#REF!</f>
        <v>#REF!</v>
      </c>
      <c r="N302" s="169" t="e">
        <f t="shared" si="83"/>
        <v>#REF!</v>
      </c>
      <c r="O302" s="168" t="e">
        <f>#REF!</f>
        <v>#REF!</v>
      </c>
      <c r="P302" s="169" t="e">
        <f t="shared" si="84"/>
        <v>#REF!</v>
      </c>
      <c r="Q302" s="168" t="e">
        <f>#REF!</f>
        <v>#REF!</v>
      </c>
      <c r="R302" s="169" t="e">
        <f t="shared" si="85"/>
        <v>#REF!</v>
      </c>
    </row>
    <row r="303" spans="1:18" hidden="1" outlineLevel="4" x14ac:dyDescent="0.2">
      <c r="A303" s="19"/>
      <c r="B303" s="27" t="str">
        <f t="shared" si="79"/>
        <v>NNCN-5.8</v>
      </c>
      <c r="C303" s="27"/>
      <c r="D303" s="27">
        <v>8</v>
      </c>
      <c r="E303" s="78" t="s">
        <v>375</v>
      </c>
      <c r="F303" s="26" t="s">
        <v>368</v>
      </c>
      <c r="G303" s="26" t="s">
        <v>140</v>
      </c>
      <c r="H303" s="19">
        <f t="shared" si="86"/>
        <v>9</v>
      </c>
      <c r="I303" s="19">
        <f t="shared" si="86"/>
        <v>9</v>
      </c>
      <c r="J303" s="19">
        <f t="shared" si="86"/>
        <v>9</v>
      </c>
      <c r="L303" s="26" t="s">
        <v>366</v>
      </c>
      <c r="M303" s="168">
        <f>M294</f>
        <v>244</v>
      </c>
      <c r="N303" s="169" t="e">
        <f t="shared" si="83"/>
        <v>#REF!</v>
      </c>
      <c r="O303" s="168">
        <f>O294</f>
        <v>277</v>
      </c>
      <c r="P303" s="169" t="e">
        <f t="shared" si="84"/>
        <v>#REF!</v>
      </c>
      <c r="Q303" s="168">
        <f>Q294</f>
        <v>286</v>
      </c>
      <c r="R303" s="169" t="e">
        <f t="shared" si="85"/>
        <v>#REF!</v>
      </c>
    </row>
    <row r="304" spans="1:18" hidden="1" outlineLevel="4" x14ac:dyDescent="0.2">
      <c r="A304" s="19"/>
      <c r="B304" s="27" t="str">
        <f t="shared" si="79"/>
        <v>NNCN-5.9</v>
      </c>
      <c r="C304" s="27"/>
      <c r="D304" s="27">
        <v>9</v>
      </c>
      <c r="E304" s="78" t="s">
        <v>376</v>
      </c>
      <c r="F304" s="26" t="s">
        <v>368</v>
      </c>
      <c r="G304" s="26" t="s">
        <v>140</v>
      </c>
      <c r="H304" s="19">
        <f>H353</f>
        <v>4</v>
      </c>
      <c r="I304" s="19">
        <f>I353</f>
        <v>4</v>
      </c>
      <c r="J304" s="19">
        <f>J353</f>
        <v>4</v>
      </c>
      <c r="L304" s="26" t="s">
        <v>369</v>
      </c>
      <c r="M304" s="168">
        <f t="shared" ref="M304" si="87">M296</f>
        <v>85</v>
      </c>
      <c r="N304" s="169" t="e">
        <f t="shared" si="83"/>
        <v>#REF!</v>
      </c>
      <c r="O304" s="168">
        <f t="shared" ref="O304" si="88">O296</f>
        <v>105</v>
      </c>
      <c r="P304" s="169" t="e">
        <f t="shared" si="84"/>
        <v>#REF!</v>
      </c>
      <c r="Q304" s="168">
        <f t="shared" ref="Q304" si="89">Q296</f>
        <v>134</v>
      </c>
      <c r="R304" s="169" t="e">
        <f t="shared" si="85"/>
        <v>#REF!</v>
      </c>
    </row>
    <row r="305" spans="1:18" hidden="1" outlineLevel="4" x14ac:dyDescent="0.2">
      <c r="A305" s="19"/>
      <c r="B305" s="27" t="str">
        <f t="shared" si="79"/>
        <v>NNCN-5.10</v>
      </c>
      <c r="C305" s="27"/>
      <c r="D305" s="27">
        <v>10</v>
      </c>
      <c r="E305" s="39" t="s">
        <v>377</v>
      </c>
      <c r="F305" s="26" t="s">
        <v>368</v>
      </c>
      <c r="G305" s="26" t="s">
        <v>140</v>
      </c>
      <c r="H305" s="19">
        <f>H479</f>
        <v>1</v>
      </c>
      <c r="I305" s="19">
        <f>I479</f>
        <v>1</v>
      </c>
      <c r="J305" s="19">
        <f>J479</f>
        <v>1</v>
      </c>
      <c r="L305" s="24"/>
      <c r="M305" s="170" t="e">
        <f>SUM(M306:M309)</f>
        <v>#REF!</v>
      </c>
      <c r="N305" s="169" t="e">
        <f t="shared" si="83"/>
        <v>#REF!</v>
      </c>
      <c r="O305" s="170" t="e">
        <f>SUM(O306:O309)</f>
        <v>#REF!</v>
      </c>
      <c r="P305" s="169" t="e">
        <f t="shared" si="84"/>
        <v>#REF!</v>
      </c>
      <c r="Q305" s="170" t="e">
        <f>SUM(Q306:Q309)</f>
        <v>#REF!</v>
      </c>
      <c r="R305" s="169" t="e">
        <f t="shared" si="85"/>
        <v>#REF!</v>
      </c>
    </row>
    <row r="306" spans="1:18" ht="25.5" hidden="1" outlineLevel="4" x14ac:dyDescent="0.2">
      <c r="A306" s="19"/>
      <c r="B306" s="27" t="str">
        <f t="shared" si="79"/>
        <v>NNCN-5.11</v>
      </c>
      <c r="C306" s="27"/>
      <c r="D306" s="27">
        <v>11</v>
      </c>
      <c r="E306" s="78" t="s">
        <v>378</v>
      </c>
      <c r="F306" s="26" t="s">
        <v>368</v>
      </c>
      <c r="G306" s="26" t="s">
        <v>140</v>
      </c>
      <c r="H306" s="19">
        <f>H464</f>
        <v>2</v>
      </c>
      <c r="I306" s="19">
        <f>I464</f>
        <v>2</v>
      </c>
      <c r="J306" s="19">
        <f>J464</f>
        <v>1</v>
      </c>
      <c r="L306" s="26" t="s">
        <v>363</v>
      </c>
      <c r="M306" s="170">
        <f>M980</f>
        <v>3</v>
      </c>
      <c r="N306" s="169" t="e">
        <f t="shared" si="83"/>
        <v>#REF!</v>
      </c>
      <c r="O306" s="170">
        <f>O980</f>
        <v>3</v>
      </c>
      <c r="P306" s="169" t="e">
        <f t="shared" si="84"/>
        <v>#REF!</v>
      </c>
      <c r="Q306" s="170">
        <f>Q980</f>
        <v>3</v>
      </c>
      <c r="R306" s="169" t="e">
        <f t="shared" si="85"/>
        <v>#REF!</v>
      </c>
    </row>
    <row r="307" spans="1:18" hidden="1" outlineLevel="4" x14ac:dyDescent="0.2">
      <c r="A307" s="19"/>
      <c r="B307" s="27" t="str">
        <f t="shared" si="79"/>
        <v>NNCN-5.12</v>
      </c>
      <c r="C307" s="27"/>
      <c r="D307" s="27">
        <v>12</v>
      </c>
      <c r="E307" s="39" t="s">
        <v>379</v>
      </c>
      <c r="F307" s="26" t="s">
        <v>368</v>
      </c>
      <c r="G307" s="26" t="s">
        <v>140</v>
      </c>
      <c r="H307" s="19">
        <f>H720</f>
        <v>1</v>
      </c>
      <c r="I307" s="19">
        <f>I720</f>
        <v>1</v>
      </c>
      <c r="J307" s="19">
        <f>J720</f>
        <v>1</v>
      </c>
      <c r="L307" s="26" t="s">
        <v>140</v>
      </c>
      <c r="M307" s="170">
        <f>M981</f>
        <v>113</v>
      </c>
      <c r="N307" s="169" t="e">
        <f t="shared" si="83"/>
        <v>#REF!</v>
      </c>
      <c r="O307" s="170">
        <f>O981</f>
        <v>100</v>
      </c>
      <c r="P307" s="169" t="e">
        <f t="shared" si="84"/>
        <v>#REF!</v>
      </c>
      <c r="Q307" s="170">
        <f>Q981</f>
        <v>85</v>
      </c>
      <c r="R307" s="169" t="e">
        <f t="shared" si="85"/>
        <v>#REF!</v>
      </c>
    </row>
    <row r="308" spans="1:18" hidden="1" outlineLevel="4" x14ac:dyDescent="0.2">
      <c r="A308" s="19"/>
      <c r="B308" s="27" t="str">
        <f t="shared" si="79"/>
        <v>NNCN-5.13</v>
      </c>
      <c r="C308" s="27"/>
      <c r="D308" s="27">
        <v>13</v>
      </c>
      <c r="E308" s="100" t="s">
        <v>380</v>
      </c>
      <c r="F308" s="37" t="s">
        <v>368</v>
      </c>
      <c r="G308" s="38" t="s">
        <v>140</v>
      </c>
      <c r="H308" s="19">
        <f>H726</f>
        <v>1</v>
      </c>
      <c r="I308" s="19">
        <f>I726</f>
        <v>1</v>
      </c>
      <c r="J308" s="19">
        <f>J726</f>
        <v>1</v>
      </c>
      <c r="L308" s="26" t="s">
        <v>366</v>
      </c>
      <c r="M308" s="170" t="e">
        <f>#REF!</f>
        <v>#REF!</v>
      </c>
      <c r="N308" s="169" t="e">
        <f t="shared" si="83"/>
        <v>#REF!</v>
      </c>
      <c r="O308" s="170" t="e">
        <f>#REF!</f>
        <v>#REF!</v>
      </c>
      <c r="P308" s="169" t="e">
        <f t="shared" si="84"/>
        <v>#REF!</v>
      </c>
      <c r="Q308" s="170" t="e">
        <f>#REF!</f>
        <v>#REF!</v>
      </c>
      <c r="R308" s="169" t="e">
        <f t="shared" si="85"/>
        <v>#REF!</v>
      </c>
    </row>
    <row r="309" spans="1:18" hidden="1" outlineLevel="4" x14ac:dyDescent="0.2">
      <c r="A309" s="19"/>
      <c r="B309" s="27" t="str">
        <f t="shared" si="79"/>
        <v>NNCN-5.14</v>
      </c>
      <c r="C309" s="27"/>
      <c r="D309" s="27">
        <v>14</v>
      </c>
      <c r="E309" s="78" t="s">
        <v>381</v>
      </c>
      <c r="F309" s="26" t="s">
        <v>368</v>
      </c>
      <c r="G309" s="26" t="s">
        <v>140</v>
      </c>
      <c r="H309" s="19">
        <f>H898</f>
        <v>4</v>
      </c>
      <c r="I309" s="19">
        <f>I898</f>
        <v>4</v>
      </c>
      <c r="J309" s="19">
        <f>J898</f>
        <v>4</v>
      </c>
      <c r="L309" s="26" t="s">
        <v>369</v>
      </c>
      <c r="M309" s="28" t="e">
        <f>#REF!</f>
        <v>#REF!</v>
      </c>
      <c r="N309" s="169" t="e">
        <f t="shared" si="83"/>
        <v>#REF!</v>
      </c>
      <c r="O309" s="28" t="e">
        <f>#REF!</f>
        <v>#REF!</v>
      </c>
      <c r="P309" s="169" t="e">
        <f t="shared" si="84"/>
        <v>#REF!</v>
      </c>
      <c r="Q309" s="28" t="e">
        <f>#REF!</f>
        <v>#REF!</v>
      </c>
      <c r="R309" s="169" t="e">
        <f t="shared" si="85"/>
        <v>#REF!</v>
      </c>
    </row>
    <row r="310" spans="1:18" hidden="1" outlineLevel="3" x14ac:dyDescent="0.2">
      <c r="A310" s="19" t="str">
        <f t="shared" ref="A310:A313" si="90">IF(ISBLANK(C310),"",_xlfn.CONCAT("NNCN","-",C310))</f>
        <v>NNCN-6</v>
      </c>
      <c r="B310" s="27"/>
      <c r="C310" s="27">
        <v>6</v>
      </c>
      <c r="D310" s="27"/>
      <c r="E310" s="78" t="s">
        <v>386</v>
      </c>
      <c r="F310" s="26" t="s">
        <v>387</v>
      </c>
      <c r="G310" s="26" t="s">
        <v>366</v>
      </c>
      <c r="H310" s="19">
        <v>2</v>
      </c>
      <c r="I310" s="19">
        <v>2</v>
      </c>
      <c r="J310" s="19">
        <v>2</v>
      </c>
      <c r="L310" s="133"/>
      <c r="M310" s="171"/>
      <c r="N310" s="172"/>
      <c r="O310" s="171"/>
      <c r="P310" s="172"/>
      <c r="Q310" s="171"/>
      <c r="R310" s="172"/>
    </row>
    <row r="311" spans="1:18" hidden="1" outlineLevel="3" x14ac:dyDescent="0.2">
      <c r="A311" s="19" t="str">
        <f t="shared" si="90"/>
        <v>NNCN-7</v>
      </c>
      <c r="B311" s="27"/>
      <c r="C311" s="27">
        <v>7</v>
      </c>
      <c r="D311" s="27"/>
      <c r="E311" s="78" t="s">
        <v>382</v>
      </c>
      <c r="F311" s="26" t="s">
        <v>382</v>
      </c>
      <c r="G311" s="26" t="s">
        <v>363</v>
      </c>
      <c r="H311" s="19">
        <v>2</v>
      </c>
      <c r="I311" s="19">
        <v>2</v>
      </c>
      <c r="J311" s="19">
        <v>2</v>
      </c>
      <c r="L311" s="28"/>
      <c r="M311" s="170">
        <v>42</v>
      </c>
      <c r="N311" s="169" t="e">
        <f>M311/$M$312</f>
        <v>#REF!</v>
      </c>
      <c r="O311" s="170">
        <v>42</v>
      </c>
      <c r="P311" s="169" t="e">
        <f>O311/$O$312</f>
        <v>#REF!</v>
      </c>
      <c r="Q311" s="170">
        <v>42</v>
      </c>
      <c r="R311" s="169" t="e">
        <f>Q311/$Q$312</f>
        <v>#REF!</v>
      </c>
    </row>
    <row r="312" spans="1:18" hidden="1" outlineLevel="3" x14ac:dyDescent="0.2">
      <c r="A312" s="19" t="str">
        <f t="shared" si="90"/>
        <v>NNCN-8</v>
      </c>
      <c r="B312" s="27"/>
      <c r="C312" s="27">
        <v>8</v>
      </c>
      <c r="D312" s="27"/>
      <c r="E312" s="78" t="s">
        <v>49</v>
      </c>
      <c r="F312" s="26" t="s">
        <v>383</v>
      </c>
      <c r="G312" s="26" t="s">
        <v>140</v>
      </c>
      <c r="H312" s="19">
        <v>2</v>
      </c>
      <c r="I312" s="19">
        <v>2</v>
      </c>
      <c r="J312" s="19">
        <v>2</v>
      </c>
      <c r="L312" s="40"/>
      <c r="M312" s="173" t="e">
        <f>M300+M305+M311</f>
        <v>#REF!</v>
      </c>
      <c r="N312" s="174">
        <v>1</v>
      </c>
      <c r="O312" s="173" t="e">
        <f>O311+O305+O300</f>
        <v>#REF!</v>
      </c>
      <c r="P312" s="174" t="e">
        <f>O312/$O$312</f>
        <v>#REF!</v>
      </c>
      <c r="Q312" s="173" t="e">
        <f>Q311+Q305+Q300</f>
        <v>#REF!</v>
      </c>
      <c r="R312" s="174" t="e">
        <f>Q312/$Q$312</f>
        <v>#REF!</v>
      </c>
    </row>
    <row r="313" spans="1:18" hidden="1" outlineLevel="3" x14ac:dyDescent="0.2">
      <c r="A313" s="19" t="str">
        <f t="shared" si="90"/>
        <v>NNCN-9</v>
      </c>
      <c r="B313" s="27"/>
      <c r="C313" s="27">
        <v>9</v>
      </c>
      <c r="D313" s="27"/>
      <c r="E313" s="78" t="s">
        <v>384</v>
      </c>
      <c r="F313" s="26" t="s">
        <v>385</v>
      </c>
      <c r="G313" s="26" t="s">
        <v>366</v>
      </c>
      <c r="H313" s="19">
        <v>2</v>
      </c>
      <c r="I313" s="19">
        <v>2</v>
      </c>
      <c r="J313" s="19">
        <v>2</v>
      </c>
    </row>
    <row r="314" spans="1:18" outlineLevel="1" x14ac:dyDescent="0.2">
      <c r="A314" s="19"/>
      <c r="B314" s="27"/>
      <c r="C314" s="34" t="s">
        <v>21</v>
      </c>
      <c r="D314" s="34"/>
      <c r="E314" s="98" t="s">
        <v>9</v>
      </c>
      <c r="F314" s="26"/>
      <c r="G314" s="27"/>
      <c r="H314" s="19"/>
      <c r="I314" s="19"/>
      <c r="J314" s="19"/>
    </row>
    <row r="315" spans="1:18" outlineLevel="2" x14ac:dyDescent="0.2">
      <c r="A315" s="19"/>
      <c r="B315" s="27"/>
      <c r="C315" s="39"/>
      <c r="D315" s="39"/>
      <c r="E315" s="78" t="s">
        <v>45</v>
      </c>
      <c r="F315" s="26" t="s">
        <v>45</v>
      </c>
      <c r="G315" s="26" t="s">
        <v>140</v>
      </c>
      <c r="H315" s="19">
        <f t="shared" ref="H315:J318" si="91">H326+H339</f>
        <v>0</v>
      </c>
      <c r="I315" s="19">
        <f t="shared" si="91"/>
        <v>0</v>
      </c>
      <c r="J315" s="19">
        <f t="shared" si="91"/>
        <v>0</v>
      </c>
    </row>
    <row r="316" spans="1:18" outlineLevel="2" x14ac:dyDescent="0.2">
      <c r="A316" s="19"/>
      <c r="B316" s="27"/>
      <c r="C316" s="39"/>
      <c r="D316" s="39"/>
      <c r="E316" s="78" t="s">
        <v>47</v>
      </c>
      <c r="F316" s="26" t="s">
        <v>139</v>
      </c>
      <c r="G316" s="26" t="s">
        <v>140</v>
      </c>
      <c r="H316" s="19">
        <f t="shared" si="91"/>
        <v>39</v>
      </c>
      <c r="I316" s="19">
        <f t="shared" si="91"/>
        <v>34</v>
      </c>
      <c r="J316" s="19">
        <f t="shared" si="91"/>
        <v>33</v>
      </c>
    </row>
    <row r="317" spans="1:18" outlineLevel="2" x14ac:dyDescent="0.2">
      <c r="A317" s="19"/>
      <c r="B317" s="27"/>
      <c r="C317" s="39"/>
      <c r="D317" s="39"/>
      <c r="E317" s="78" t="s">
        <v>391</v>
      </c>
      <c r="F317" s="26" t="s">
        <v>392</v>
      </c>
      <c r="G317" s="26" t="s">
        <v>366</v>
      </c>
      <c r="H317" s="19">
        <f t="shared" si="91"/>
        <v>20</v>
      </c>
      <c r="I317" s="19">
        <f t="shared" si="91"/>
        <v>30</v>
      </c>
      <c r="J317" s="19">
        <f t="shared" si="91"/>
        <v>35</v>
      </c>
    </row>
    <row r="318" spans="1:18" outlineLevel="2" x14ac:dyDescent="0.2">
      <c r="A318" s="19"/>
      <c r="B318" s="27"/>
      <c r="C318" s="39"/>
      <c r="D318" s="39"/>
      <c r="E318" s="78" t="s">
        <v>393</v>
      </c>
      <c r="F318" s="26" t="s">
        <v>394</v>
      </c>
      <c r="G318" s="26" t="s">
        <v>369</v>
      </c>
      <c r="H318" s="19">
        <f t="shared" si="91"/>
        <v>4</v>
      </c>
      <c r="I318" s="19">
        <f t="shared" si="91"/>
        <v>5</v>
      </c>
      <c r="J318" s="19">
        <f t="shared" si="91"/>
        <v>6</v>
      </c>
    </row>
    <row r="319" spans="1:18" outlineLevel="2" x14ac:dyDescent="0.2">
      <c r="A319" s="19"/>
      <c r="B319" s="27" t="str">
        <f>IF(ISBLANK(D319),"",_xlfn.CONCAT($A$295,".",D319))</f>
        <v>NNCN-5.7</v>
      </c>
      <c r="C319" s="39"/>
      <c r="D319" s="27">
        <v>7</v>
      </c>
      <c r="E319" s="78" t="s">
        <v>374</v>
      </c>
      <c r="F319" s="26" t="s">
        <v>368</v>
      </c>
      <c r="G319" s="26" t="s">
        <v>140</v>
      </c>
      <c r="H319" s="19">
        <f>H347</f>
        <v>4</v>
      </c>
      <c r="I319" s="19">
        <f>I347</f>
        <v>4</v>
      </c>
      <c r="J319" s="19">
        <f>J347</f>
        <v>4</v>
      </c>
    </row>
    <row r="320" spans="1:18" outlineLevel="2" x14ac:dyDescent="0.2">
      <c r="A320" s="19"/>
      <c r="B320" s="27" t="str">
        <f>IF(ISBLANK(D320),"",_xlfn.CONCAT($A$295,".",D320))</f>
        <v>NNCN-5.8</v>
      </c>
      <c r="C320" s="39"/>
      <c r="D320" s="27">
        <v>8</v>
      </c>
      <c r="E320" s="78" t="s">
        <v>375</v>
      </c>
      <c r="F320" s="26" t="s">
        <v>368</v>
      </c>
      <c r="G320" s="26" t="s">
        <v>140</v>
      </c>
      <c r="H320" s="19">
        <v>9</v>
      </c>
      <c r="I320" s="19">
        <v>9</v>
      </c>
      <c r="J320" s="19">
        <v>9</v>
      </c>
    </row>
    <row r="321" spans="1:10" ht="51" outlineLevel="2" x14ac:dyDescent="0.2">
      <c r="A321" s="33"/>
      <c r="B321" s="27"/>
      <c r="C321" s="34" t="s">
        <v>22</v>
      </c>
      <c r="D321" s="34"/>
      <c r="E321" s="98" t="s">
        <v>388</v>
      </c>
      <c r="F321" s="26"/>
      <c r="G321" s="26"/>
      <c r="H321" s="33"/>
      <c r="I321" s="33"/>
      <c r="J321" s="33"/>
    </row>
    <row r="322" spans="1:10" outlineLevel="3" x14ac:dyDescent="0.2">
      <c r="A322" s="19"/>
      <c r="B322" s="27"/>
      <c r="C322" s="26"/>
      <c r="D322" s="26"/>
      <c r="E322" s="78" t="s">
        <v>45</v>
      </c>
      <c r="F322" s="26" t="s">
        <v>45</v>
      </c>
      <c r="G322" s="26" t="s">
        <v>140</v>
      </c>
      <c r="H322" s="19">
        <v>6</v>
      </c>
      <c r="I322" s="19">
        <v>6</v>
      </c>
      <c r="J322" s="19">
        <v>6</v>
      </c>
    </row>
    <row r="323" spans="1:10" outlineLevel="3" x14ac:dyDescent="0.2">
      <c r="A323" s="19"/>
      <c r="B323" s="27"/>
      <c r="C323" s="26"/>
      <c r="D323" s="26"/>
      <c r="E323" s="78" t="s">
        <v>47</v>
      </c>
      <c r="F323" s="26" t="s">
        <v>364</v>
      </c>
      <c r="G323" s="26" t="s">
        <v>360</v>
      </c>
      <c r="H323" s="19">
        <v>54</v>
      </c>
      <c r="I323" s="19">
        <v>57</v>
      </c>
      <c r="J323" s="19">
        <v>59</v>
      </c>
    </row>
    <row r="324" spans="1:10" ht="25.5" outlineLevel="3" x14ac:dyDescent="0.2">
      <c r="A324" s="19"/>
      <c r="B324" s="27"/>
      <c r="C324" s="26" t="s">
        <v>389</v>
      </c>
      <c r="D324" s="26"/>
      <c r="E324" s="78"/>
      <c r="F324" s="26"/>
      <c r="G324" s="39"/>
      <c r="H324" s="19"/>
      <c r="I324" s="19"/>
      <c r="J324" s="19"/>
    </row>
    <row r="325" spans="1:10" outlineLevel="3" x14ac:dyDescent="0.2">
      <c r="A325" s="19"/>
      <c r="B325" s="27"/>
      <c r="C325" s="26" t="s">
        <v>41</v>
      </c>
      <c r="D325" s="26"/>
      <c r="E325" s="78" t="s">
        <v>390</v>
      </c>
      <c r="F325" s="26"/>
      <c r="G325" s="39"/>
      <c r="H325" s="19"/>
      <c r="I325" s="19"/>
      <c r="J325" s="19"/>
    </row>
    <row r="326" spans="1:10" outlineLevel="3" x14ac:dyDescent="0.2">
      <c r="A326" s="19"/>
      <c r="B326" s="27" t="str">
        <f t="shared" ref="B326" si="92">IF(ISBLANK(D326),"",_xlfn.CONCAT($A$290,".",D326))</f>
        <v>NNCN-1.1</v>
      </c>
      <c r="C326" s="26"/>
      <c r="D326" s="26">
        <v>1</v>
      </c>
      <c r="E326" s="78" t="s">
        <v>45</v>
      </c>
      <c r="F326" s="26" t="s">
        <v>45</v>
      </c>
      <c r="G326" s="27" t="s">
        <v>140</v>
      </c>
      <c r="H326" s="19">
        <v>0</v>
      </c>
      <c r="I326" s="19">
        <v>0</v>
      </c>
      <c r="J326" s="19">
        <v>0</v>
      </c>
    </row>
    <row r="327" spans="1:10" outlineLevel="3" x14ac:dyDescent="0.2">
      <c r="A327" s="19"/>
      <c r="B327" s="27" t="str">
        <f>IF(ISBLANK(D327),"",_xlfn.CONCAT($A$291,".",D327))</f>
        <v>NNCN-2.1</v>
      </c>
      <c r="C327" s="26"/>
      <c r="D327" s="26">
        <v>1</v>
      </c>
      <c r="E327" s="78" t="s">
        <v>47</v>
      </c>
      <c r="F327" s="26" t="s">
        <v>139</v>
      </c>
      <c r="G327" s="27" t="s">
        <v>140</v>
      </c>
      <c r="H327" s="19">
        <f>H323-H328-H329</f>
        <v>30</v>
      </c>
      <c r="I327" s="19">
        <f>I323-I328-I329</f>
        <v>22</v>
      </c>
      <c r="J327" s="19">
        <f>J323-J328-J329</f>
        <v>18</v>
      </c>
    </row>
    <row r="328" spans="1:10" outlineLevel="3" x14ac:dyDescent="0.2">
      <c r="A328" s="19"/>
      <c r="B328" s="27" t="str">
        <f>IF(ISBLANK(D328),"",_xlfn.CONCAT($A$292,".",D328))</f>
        <v>NNCN-3.1</v>
      </c>
      <c r="C328" s="26"/>
      <c r="D328" s="26">
        <v>1</v>
      </c>
      <c r="E328" s="78" t="s">
        <v>391</v>
      </c>
      <c r="F328" s="26" t="s">
        <v>392</v>
      </c>
      <c r="G328" s="26" t="s">
        <v>366</v>
      </c>
      <c r="H328" s="19">
        <v>20</v>
      </c>
      <c r="I328" s="19">
        <v>30</v>
      </c>
      <c r="J328" s="19">
        <v>35</v>
      </c>
    </row>
    <row r="329" spans="1:10" outlineLevel="3" x14ac:dyDescent="0.2">
      <c r="A329" s="19"/>
      <c r="B329" s="27" t="str">
        <f>IF(ISBLANK(D329),"",_xlfn.CONCAT($A$293,".",D329))</f>
        <v>NNCN-4.1</v>
      </c>
      <c r="C329" s="26"/>
      <c r="D329" s="26">
        <v>1</v>
      </c>
      <c r="E329" s="78" t="s">
        <v>393</v>
      </c>
      <c r="F329" s="26" t="s">
        <v>394</v>
      </c>
      <c r="G329" s="26" t="s">
        <v>369</v>
      </c>
      <c r="H329" s="19">
        <v>4</v>
      </c>
      <c r="I329" s="19">
        <v>5</v>
      </c>
      <c r="J329" s="19">
        <v>6</v>
      </c>
    </row>
    <row r="330" spans="1:10" outlineLevel="3" x14ac:dyDescent="0.2">
      <c r="A330" s="19"/>
      <c r="B330" s="27"/>
      <c r="C330" s="26" t="s">
        <v>42</v>
      </c>
      <c r="D330" s="26"/>
      <c r="E330" s="78" t="s">
        <v>395</v>
      </c>
      <c r="F330" s="26"/>
      <c r="G330" s="26"/>
      <c r="H330" s="19"/>
      <c r="I330" s="19"/>
      <c r="J330" s="19"/>
    </row>
    <row r="331" spans="1:10" outlineLevel="3" x14ac:dyDescent="0.2">
      <c r="A331" s="19"/>
      <c r="B331" s="27"/>
      <c r="C331" s="26"/>
      <c r="D331" s="26"/>
      <c r="E331" s="78" t="s">
        <v>123</v>
      </c>
      <c r="F331" s="26" t="s">
        <v>396</v>
      </c>
      <c r="G331" s="26" t="s">
        <v>397</v>
      </c>
      <c r="H331" s="19">
        <v>38</v>
      </c>
      <c r="I331" s="19">
        <v>39</v>
      </c>
      <c r="J331" s="19">
        <v>40</v>
      </c>
    </row>
    <row r="332" spans="1:10" outlineLevel="3" x14ac:dyDescent="0.2">
      <c r="A332" s="19"/>
      <c r="B332" s="27"/>
      <c r="C332" s="26"/>
      <c r="D332" s="26"/>
      <c r="E332" s="78" t="s">
        <v>122</v>
      </c>
      <c r="F332" s="26" t="s">
        <v>396</v>
      </c>
      <c r="G332" s="26" t="s">
        <v>397</v>
      </c>
      <c r="H332" s="19">
        <v>12</v>
      </c>
      <c r="I332" s="19">
        <v>13</v>
      </c>
      <c r="J332" s="19">
        <v>14</v>
      </c>
    </row>
    <row r="333" spans="1:10" outlineLevel="3" x14ac:dyDescent="0.2">
      <c r="A333" s="19"/>
      <c r="B333" s="27"/>
      <c r="C333" s="26"/>
      <c r="D333" s="26"/>
      <c r="E333" s="78" t="s">
        <v>398</v>
      </c>
      <c r="F333" s="26" t="s">
        <v>394</v>
      </c>
      <c r="G333" s="26" t="s">
        <v>369</v>
      </c>
      <c r="H333" s="19">
        <v>4</v>
      </c>
      <c r="I333" s="19">
        <v>5</v>
      </c>
      <c r="J333" s="19">
        <v>6</v>
      </c>
    </row>
    <row r="334" spans="1:10" outlineLevel="2" x14ac:dyDescent="0.2">
      <c r="A334" s="19"/>
      <c r="B334" s="27"/>
      <c r="C334" s="34" t="s">
        <v>23</v>
      </c>
      <c r="D334" s="34"/>
      <c r="E334" s="98" t="s">
        <v>399</v>
      </c>
      <c r="F334" s="26"/>
      <c r="G334" s="4"/>
      <c r="H334" s="19"/>
      <c r="I334" s="19"/>
      <c r="J334" s="19"/>
    </row>
    <row r="335" spans="1:10" outlineLevel="3" x14ac:dyDescent="0.2">
      <c r="A335" s="19"/>
      <c r="B335" s="27"/>
      <c r="C335" s="26"/>
      <c r="D335" s="26"/>
      <c r="E335" s="78" t="s">
        <v>45</v>
      </c>
      <c r="F335" s="26" t="s">
        <v>45</v>
      </c>
      <c r="G335" s="26" t="s">
        <v>140</v>
      </c>
      <c r="H335" s="19">
        <v>3</v>
      </c>
      <c r="I335" s="19">
        <v>3</v>
      </c>
      <c r="J335" s="19">
        <v>3</v>
      </c>
    </row>
    <row r="336" spans="1:10" outlineLevel="3" x14ac:dyDescent="0.2">
      <c r="A336" s="19"/>
      <c r="B336" s="27"/>
      <c r="C336" s="26"/>
      <c r="D336" s="26"/>
      <c r="E336" s="78" t="s">
        <v>47</v>
      </c>
      <c r="F336" s="26" t="s">
        <v>139</v>
      </c>
      <c r="G336" s="27" t="s">
        <v>140</v>
      </c>
      <c r="H336" s="19">
        <v>9</v>
      </c>
      <c r="I336" s="19">
        <v>12</v>
      </c>
      <c r="J336" s="19">
        <v>15</v>
      </c>
    </row>
    <row r="337" spans="1:10" ht="25.5" outlineLevel="3" x14ac:dyDescent="0.2">
      <c r="A337" s="19"/>
      <c r="B337" s="27"/>
      <c r="C337" s="26" t="s">
        <v>389</v>
      </c>
      <c r="D337" s="26"/>
      <c r="E337" s="78"/>
      <c r="F337" s="26"/>
      <c r="G337" s="39"/>
      <c r="H337" s="19"/>
      <c r="I337" s="19"/>
      <c r="J337" s="19"/>
    </row>
    <row r="338" spans="1:10" outlineLevel="3" x14ac:dyDescent="0.2">
      <c r="A338" s="19"/>
      <c r="B338" s="27"/>
      <c r="C338" s="26" t="s">
        <v>41</v>
      </c>
      <c r="D338" s="26"/>
      <c r="E338" s="78" t="s">
        <v>390</v>
      </c>
      <c r="F338" s="26"/>
      <c r="G338" s="39"/>
      <c r="H338" s="19"/>
      <c r="I338" s="19"/>
      <c r="J338" s="19"/>
    </row>
    <row r="339" spans="1:10" outlineLevel="3" x14ac:dyDescent="0.2">
      <c r="A339" s="19"/>
      <c r="B339" s="27" t="str">
        <f t="shared" ref="B339" si="93">IF(ISBLANK(D339),"",_xlfn.CONCAT($A$290,".",D339))</f>
        <v>NNCN-1.2</v>
      </c>
      <c r="C339" s="26"/>
      <c r="D339" s="26">
        <v>2</v>
      </c>
      <c r="E339" s="78" t="s">
        <v>45</v>
      </c>
      <c r="F339" s="26" t="s">
        <v>45</v>
      </c>
      <c r="G339" s="27" t="s">
        <v>140</v>
      </c>
      <c r="H339" s="19">
        <v>0</v>
      </c>
      <c r="I339" s="19">
        <v>0</v>
      </c>
      <c r="J339" s="19">
        <v>0</v>
      </c>
    </row>
    <row r="340" spans="1:10" outlineLevel="3" x14ac:dyDescent="0.2">
      <c r="A340" s="19"/>
      <c r="B340" s="27" t="str">
        <f>IF(ISBLANK(D340),"",_xlfn.CONCAT($A$291,".",D340))</f>
        <v>NNCN-2.2</v>
      </c>
      <c r="C340" s="26"/>
      <c r="D340" s="26">
        <v>2</v>
      </c>
      <c r="E340" s="78" t="s">
        <v>47</v>
      </c>
      <c r="F340" s="26" t="s">
        <v>139</v>
      </c>
      <c r="G340" s="27" t="s">
        <v>140</v>
      </c>
      <c r="H340" s="19">
        <v>9</v>
      </c>
      <c r="I340" s="19">
        <v>12</v>
      </c>
      <c r="J340" s="19">
        <v>15</v>
      </c>
    </row>
    <row r="341" spans="1:10" outlineLevel="3" x14ac:dyDescent="0.2">
      <c r="A341" s="19"/>
      <c r="B341" s="27" t="str">
        <f>IF(ISBLANK(D341),"",_xlfn.CONCAT($A$292,".",D341))</f>
        <v>NNCN-3.2</v>
      </c>
      <c r="C341" s="26"/>
      <c r="D341" s="26">
        <v>2</v>
      </c>
      <c r="E341" s="78" t="s">
        <v>391</v>
      </c>
      <c r="F341" s="26" t="s">
        <v>392</v>
      </c>
      <c r="G341" s="26" t="s">
        <v>366</v>
      </c>
      <c r="H341" s="19">
        <v>0</v>
      </c>
      <c r="I341" s="19">
        <v>0</v>
      </c>
      <c r="J341" s="19">
        <v>0</v>
      </c>
    </row>
    <row r="342" spans="1:10" outlineLevel="3" x14ac:dyDescent="0.2">
      <c r="A342" s="19"/>
      <c r="B342" s="27" t="str">
        <f>IF(ISBLANK(D342),"",_xlfn.CONCAT($A$293,".",D342))</f>
        <v>NNCN-4.2</v>
      </c>
      <c r="C342" s="26"/>
      <c r="D342" s="26">
        <v>2</v>
      </c>
      <c r="E342" s="78" t="s">
        <v>393</v>
      </c>
      <c r="F342" s="26" t="s">
        <v>394</v>
      </c>
      <c r="G342" s="26" t="s">
        <v>369</v>
      </c>
      <c r="H342" s="19">
        <v>0</v>
      </c>
      <c r="I342" s="19">
        <v>0</v>
      </c>
      <c r="J342" s="19">
        <v>0</v>
      </c>
    </row>
    <row r="343" spans="1:10" outlineLevel="3" x14ac:dyDescent="0.2">
      <c r="A343" s="19"/>
      <c r="B343" s="27"/>
      <c r="C343" s="26" t="s">
        <v>42</v>
      </c>
      <c r="D343" s="26"/>
      <c r="E343" s="78" t="s">
        <v>395</v>
      </c>
      <c r="F343" s="26"/>
      <c r="G343" s="26"/>
      <c r="H343" s="19"/>
      <c r="I343" s="19"/>
      <c r="J343" s="19"/>
    </row>
    <row r="344" spans="1:10" outlineLevel="3" x14ac:dyDescent="0.2">
      <c r="A344" s="19"/>
      <c r="B344" s="27"/>
      <c r="C344" s="26"/>
      <c r="D344" s="26"/>
      <c r="E344" s="78" t="s">
        <v>123</v>
      </c>
      <c r="F344" s="26" t="s">
        <v>139</v>
      </c>
      <c r="G344" s="27" t="s">
        <v>140</v>
      </c>
      <c r="H344" s="19">
        <v>6</v>
      </c>
      <c r="I344" s="19">
        <v>8</v>
      </c>
      <c r="J344" s="19">
        <v>10</v>
      </c>
    </row>
    <row r="345" spans="1:10" outlineLevel="3" x14ac:dyDescent="0.2">
      <c r="A345" s="19"/>
      <c r="B345" s="27"/>
      <c r="C345" s="26"/>
      <c r="D345" s="26"/>
      <c r="E345" s="78" t="s">
        <v>122</v>
      </c>
      <c r="F345" s="26" t="s">
        <v>139</v>
      </c>
      <c r="G345" s="26" t="s">
        <v>140</v>
      </c>
      <c r="H345" s="19">
        <v>3</v>
      </c>
      <c r="I345" s="19">
        <v>4</v>
      </c>
      <c r="J345" s="19">
        <v>5</v>
      </c>
    </row>
    <row r="346" spans="1:10" outlineLevel="2" collapsed="1" x14ac:dyDescent="0.2">
      <c r="A346" s="19"/>
      <c r="B346" s="27"/>
      <c r="C346" s="34" t="s">
        <v>24</v>
      </c>
      <c r="D346" s="34"/>
      <c r="E346" s="98" t="s">
        <v>374</v>
      </c>
      <c r="F346" s="28"/>
      <c r="G346" s="39"/>
      <c r="H346" s="19"/>
      <c r="I346" s="19"/>
      <c r="J346" s="19"/>
    </row>
    <row r="347" spans="1:10" hidden="1" outlineLevel="3" x14ac:dyDescent="0.2">
      <c r="A347" s="19"/>
      <c r="B347" s="27" t="str">
        <f>IF(ISBLANK(D347),"",_xlfn.CONCAT($A$295,".",D347))</f>
        <v>NNCN-5.7</v>
      </c>
      <c r="C347" s="26"/>
      <c r="D347" s="26">
        <v>7</v>
      </c>
      <c r="E347" s="78" t="s">
        <v>124</v>
      </c>
      <c r="F347" s="26" t="s">
        <v>368</v>
      </c>
      <c r="G347" s="26" t="s">
        <v>140</v>
      </c>
      <c r="H347" s="19">
        <v>4</v>
      </c>
      <c r="I347" s="19">
        <v>4</v>
      </c>
      <c r="J347" s="19">
        <v>4</v>
      </c>
    </row>
    <row r="348" spans="1:10" outlineLevel="1" x14ac:dyDescent="0.2">
      <c r="A348" s="33"/>
      <c r="B348" s="27"/>
      <c r="C348" s="40" t="s">
        <v>25</v>
      </c>
      <c r="D348" s="40"/>
      <c r="E348" s="98" t="s">
        <v>112</v>
      </c>
      <c r="F348" s="40"/>
      <c r="G348" s="40"/>
      <c r="H348" s="33"/>
      <c r="I348" s="33"/>
      <c r="J348" s="33"/>
    </row>
    <row r="349" spans="1:10" outlineLevel="2" x14ac:dyDescent="0.2">
      <c r="A349" s="19"/>
      <c r="B349" s="27"/>
      <c r="C349" s="26"/>
      <c r="D349" s="26"/>
      <c r="E349" s="78" t="s">
        <v>45</v>
      </c>
      <c r="F349" s="26" t="s">
        <v>45</v>
      </c>
      <c r="G349" s="26" t="s">
        <v>140</v>
      </c>
      <c r="H349" s="19">
        <f t="shared" ref="H349:J352" si="94">H359+H373+H387+H401</f>
        <v>6</v>
      </c>
      <c r="I349" s="19">
        <f t="shared" si="94"/>
        <v>7</v>
      </c>
      <c r="J349" s="19">
        <f t="shared" si="94"/>
        <v>7</v>
      </c>
    </row>
    <row r="350" spans="1:10" outlineLevel="2" x14ac:dyDescent="0.2">
      <c r="A350" s="19"/>
      <c r="B350" s="27"/>
      <c r="C350" s="26"/>
      <c r="D350" s="26"/>
      <c r="E350" s="78" t="s">
        <v>47</v>
      </c>
      <c r="F350" s="26" t="s">
        <v>139</v>
      </c>
      <c r="G350" s="26" t="s">
        <v>140</v>
      </c>
      <c r="H350" s="19">
        <f t="shared" si="94"/>
        <v>35</v>
      </c>
      <c r="I350" s="19">
        <f t="shared" si="94"/>
        <v>29</v>
      </c>
      <c r="J350" s="19">
        <f t="shared" si="94"/>
        <v>24</v>
      </c>
    </row>
    <row r="351" spans="1:10" outlineLevel="2" x14ac:dyDescent="0.2">
      <c r="A351" s="19"/>
      <c r="B351" s="27"/>
      <c r="C351" s="26"/>
      <c r="D351" s="26"/>
      <c r="E351" s="78" t="s">
        <v>391</v>
      </c>
      <c r="F351" s="26" t="s">
        <v>392</v>
      </c>
      <c r="G351" s="26" t="s">
        <v>366</v>
      </c>
      <c r="H351" s="19">
        <f t="shared" si="94"/>
        <v>14</v>
      </c>
      <c r="I351" s="19">
        <f t="shared" si="94"/>
        <v>26</v>
      </c>
      <c r="J351" s="19">
        <f t="shared" si="94"/>
        <v>29</v>
      </c>
    </row>
    <row r="352" spans="1:10" outlineLevel="2" x14ac:dyDescent="0.2">
      <c r="A352" s="19"/>
      <c r="B352" s="27"/>
      <c r="C352" s="26"/>
      <c r="D352" s="26"/>
      <c r="E352" s="78" t="s">
        <v>393</v>
      </c>
      <c r="F352" s="26" t="s">
        <v>394</v>
      </c>
      <c r="G352" s="26" t="s">
        <v>369</v>
      </c>
      <c r="H352" s="19">
        <f t="shared" si="94"/>
        <v>11</v>
      </c>
      <c r="I352" s="19">
        <f t="shared" si="94"/>
        <v>12</v>
      </c>
      <c r="J352" s="19">
        <f t="shared" si="94"/>
        <v>18</v>
      </c>
    </row>
    <row r="353" spans="1:10" outlineLevel="2" x14ac:dyDescent="0.2">
      <c r="A353" s="19"/>
      <c r="B353" s="27" t="str">
        <f>IF(ISBLANK(D353),"",_xlfn.CONCAT($A$295,".",D353))</f>
        <v>NNCN-5.9</v>
      </c>
      <c r="C353" s="26"/>
      <c r="D353" s="26">
        <v>9</v>
      </c>
      <c r="E353" s="78" t="s">
        <v>376</v>
      </c>
      <c r="F353" s="26" t="s">
        <v>368</v>
      </c>
      <c r="G353" s="26" t="s">
        <v>140</v>
      </c>
      <c r="H353" s="19">
        <f>H411</f>
        <v>4</v>
      </c>
      <c r="I353" s="19">
        <f>I411</f>
        <v>4</v>
      </c>
      <c r="J353" s="19">
        <f>J411</f>
        <v>4</v>
      </c>
    </row>
    <row r="354" spans="1:10" ht="38.25" outlineLevel="2" x14ac:dyDescent="0.2">
      <c r="A354" s="19"/>
      <c r="B354" s="27"/>
      <c r="C354" s="40" t="s">
        <v>26</v>
      </c>
      <c r="D354" s="40"/>
      <c r="E354" s="98" t="s">
        <v>1024</v>
      </c>
      <c r="F354" s="26"/>
      <c r="G354" s="41"/>
      <c r="H354" s="19"/>
      <c r="I354" s="19"/>
      <c r="J354" s="19"/>
    </row>
    <row r="355" spans="1:10" outlineLevel="3" x14ac:dyDescent="0.2">
      <c r="A355" s="19"/>
      <c r="B355" s="27"/>
      <c r="C355" s="26"/>
      <c r="D355" s="26"/>
      <c r="E355" s="78" t="s">
        <v>45</v>
      </c>
      <c r="F355" s="26" t="s">
        <v>45</v>
      </c>
      <c r="G355" s="26" t="s">
        <v>140</v>
      </c>
      <c r="H355" s="19">
        <v>1</v>
      </c>
      <c r="I355" s="19">
        <v>1</v>
      </c>
      <c r="J355" s="19">
        <v>1</v>
      </c>
    </row>
    <row r="356" spans="1:10" outlineLevel="3" x14ac:dyDescent="0.2">
      <c r="A356" s="19"/>
      <c r="B356" s="27"/>
      <c r="C356" s="26"/>
      <c r="D356" s="26"/>
      <c r="E356" s="78" t="s">
        <v>47</v>
      </c>
      <c r="F356" s="26" t="s">
        <v>364</v>
      </c>
      <c r="G356" s="26" t="s">
        <v>360</v>
      </c>
      <c r="H356" s="19">
        <v>22</v>
      </c>
      <c r="I356" s="19">
        <v>26</v>
      </c>
      <c r="J356" s="19">
        <v>28</v>
      </c>
    </row>
    <row r="357" spans="1:10" ht="25.5" outlineLevel="3" x14ac:dyDescent="0.2">
      <c r="A357" s="19"/>
      <c r="B357" s="27"/>
      <c r="C357" s="26" t="s">
        <v>389</v>
      </c>
      <c r="D357" s="26"/>
      <c r="E357" s="78"/>
      <c r="F357" s="26"/>
      <c r="G357" s="39"/>
      <c r="H357" s="19"/>
      <c r="I357" s="19"/>
      <c r="J357" s="19"/>
    </row>
    <row r="358" spans="1:10" outlineLevel="3" x14ac:dyDescent="0.2">
      <c r="A358" s="19"/>
      <c r="B358" s="27"/>
      <c r="C358" s="26" t="s">
        <v>41</v>
      </c>
      <c r="D358" s="26"/>
      <c r="E358" s="78" t="s">
        <v>390</v>
      </c>
      <c r="F358" s="26"/>
      <c r="G358" s="39"/>
      <c r="H358" s="19"/>
      <c r="I358" s="19"/>
      <c r="J358" s="19"/>
    </row>
    <row r="359" spans="1:10" outlineLevel="3" x14ac:dyDescent="0.2">
      <c r="A359" s="19"/>
      <c r="B359" s="27" t="str">
        <f t="shared" ref="B359" si="95">IF(ISBLANK(D359),"",_xlfn.CONCAT($A$290,".",D359))</f>
        <v>NNCN-1.3</v>
      </c>
      <c r="C359" s="26"/>
      <c r="D359" s="26">
        <v>3</v>
      </c>
      <c r="E359" s="78" t="s">
        <v>45</v>
      </c>
      <c r="F359" s="26" t="s">
        <v>45</v>
      </c>
      <c r="G359" s="26" t="s">
        <v>140</v>
      </c>
      <c r="H359" s="19">
        <v>1</v>
      </c>
      <c r="I359" s="19">
        <v>1</v>
      </c>
      <c r="J359" s="19">
        <v>1</v>
      </c>
    </row>
    <row r="360" spans="1:10" outlineLevel="3" x14ac:dyDescent="0.2">
      <c r="A360" s="19"/>
      <c r="B360" s="27" t="str">
        <f>IF(ISBLANK(D360),"",_xlfn.CONCAT($A$291,".",D360))</f>
        <v>NNCN-2.3</v>
      </c>
      <c r="C360" s="26"/>
      <c r="D360" s="26">
        <v>3</v>
      </c>
      <c r="E360" s="78" t="s">
        <v>47</v>
      </c>
      <c r="F360" s="26" t="s">
        <v>139</v>
      </c>
      <c r="G360" s="27" t="s">
        <v>140</v>
      </c>
      <c r="H360" s="19">
        <v>10</v>
      </c>
      <c r="I360" s="19">
        <v>10</v>
      </c>
      <c r="J360" s="19">
        <v>12</v>
      </c>
    </row>
    <row r="361" spans="1:10" outlineLevel="3" x14ac:dyDescent="0.2">
      <c r="A361" s="19"/>
      <c r="B361" s="27" t="str">
        <f>IF(ISBLANK(D361),"",_xlfn.CONCAT($A$292,".",D361))</f>
        <v>NNCN-3.3</v>
      </c>
      <c r="C361" s="26"/>
      <c r="D361" s="26">
        <v>3</v>
      </c>
      <c r="E361" s="78" t="s">
        <v>391</v>
      </c>
      <c r="F361" s="26" t="s">
        <v>392</v>
      </c>
      <c r="G361" s="26" t="s">
        <v>366</v>
      </c>
      <c r="H361" s="19">
        <v>6</v>
      </c>
      <c r="I361" s="19">
        <v>10</v>
      </c>
      <c r="J361" s="19">
        <v>9</v>
      </c>
    </row>
    <row r="362" spans="1:10" outlineLevel="3" x14ac:dyDescent="0.2">
      <c r="A362" s="19"/>
      <c r="B362" s="27" t="str">
        <f>IF(ISBLANK(D362),"",_xlfn.CONCAT($A$293,".",D362))</f>
        <v>NNCN-4.3</v>
      </c>
      <c r="C362" s="26"/>
      <c r="D362" s="26">
        <v>3</v>
      </c>
      <c r="E362" s="78" t="s">
        <v>393</v>
      </c>
      <c r="F362" s="26" t="s">
        <v>394</v>
      </c>
      <c r="G362" s="26" t="s">
        <v>369</v>
      </c>
      <c r="H362" s="19">
        <v>6</v>
      </c>
      <c r="I362" s="19">
        <v>6</v>
      </c>
      <c r="J362" s="19">
        <v>7</v>
      </c>
    </row>
    <row r="363" spans="1:10" outlineLevel="3" x14ac:dyDescent="0.2">
      <c r="A363" s="19"/>
      <c r="B363" s="27"/>
      <c r="C363" s="26" t="s">
        <v>42</v>
      </c>
      <c r="D363" s="26"/>
      <c r="E363" s="78" t="s">
        <v>395</v>
      </c>
      <c r="F363" s="26"/>
      <c r="G363" s="26"/>
      <c r="H363" s="19"/>
      <c r="I363" s="19"/>
      <c r="J363" s="19"/>
    </row>
    <row r="364" spans="1:10" outlineLevel="3" x14ac:dyDescent="0.2">
      <c r="A364" s="19"/>
      <c r="B364" s="27"/>
      <c r="C364" s="26"/>
      <c r="D364" s="26"/>
      <c r="E364" s="78" t="s">
        <v>123</v>
      </c>
      <c r="F364" s="26" t="s">
        <v>396</v>
      </c>
      <c r="G364" s="26" t="s">
        <v>397</v>
      </c>
      <c r="H364" s="19">
        <v>10</v>
      </c>
      <c r="I364" s="19">
        <v>12</v>
      </c>
      <c r="J364" s="19">
        <v>13</v>
      </c>
    </row>
    <row r="365" spans="1:10" outlineLevel="3" x14ac:dyDescent="0.2">
      <c r="A365" s="19"/>
      <c r="B365" s="27"/>
      <c r="C365" s="26"/>
      <c r="D365" s="26"/>
      <c r="E365" s="78" t="s">
        <v>122</v>
      </c>
      <c r="F365" s="26" t="s">
        <v>396</v>
      </c>
      <c r="G365" s="26" t="s">
        <v>397</v>
      </c>
      <c r="H365" s="19">
        <v>6</v>
      </c>
      <c r="I365" s="19">
        <v>7</v>
      </c>
      <c r="J365" s="19">
        <v>8</v>
      </c>
    </row>
    <row r="366" spans="1:10" outlineLevel="3" x14ac:dyDescent="0.2">
      <c r="A366" s="19"/>
      <c r="B366" s="27"/>
      <c r="C366" s="26"/>
      <c r="D366" s="26"/>
      <c r="E366" s="78" t="s">
        <v>398</v>
      </c>
      <c r="F366" s="26" t="s">
        <v>394</v>
      </c>
      <c r="G366" s="26" t="s">
        <v>369</v>
      </c>
      <c r="H366" s="19">
        <v>5</v>
      </c>
      <c r="I366" s="19">
        <v>6</v>
      </c>
      <c r="J366" s="19">
        <v>6</v>
      </c>
    </row>
    <row r="367" spans="1:10" outlineLevel="3" x14ac:dyDescent="0.2">
      <c r="A367" s="19"/>
      <c r="B367" s="27"/>
      <c r="C367" s="26"/>
      <c r="D367" s="26"/>
      <c r="E367" s="78" t="s">
        <v>400</v>
      </c>
      <c r="F367" s="26" t="s">
        <v>394</v>
      </c>
      <c r="G367" s="26" t="s">
        <v>369</v>
      </c>
      <c r="H367" s="19">
        <v>1</v>
      </c>
      <c r="I367" s="19">
        <v>1</v>
      </c>
      <c r="J367" s="19">
        <v>1</v>
      </c>
    </row>
    <row r="368" spans="1:10" outlineLevel="2" collapsed="1" x14ac:dyDescent="0.2">
      <c r="A368" s="19"/>
      <c r="B368" s="27"/>
      <c r="C368" s="40" t="s">
        <v>27</v>
      </c>
      <c r="D368" s="40"/>
      <c r="E368" s="98" t="s">
        <v>401</v>
      </c>
      <c r="F368" s="26"/>
      <c r="G368" s="26"/>
      <c r="H368" s="33"/>
      <c r="I368" s="33"/>
      <c r="J368" s="33"/>
    </row>
    <row r="369" spans="1:10" hidden="1" outlineLevel="3" x14ac:dyDescent="0.2">
      <c r="A369" s="19"/>
      <c r="B369" s="27"/>
      <c r="C369" s="26"/>
      <c r="D369" s="26"/>
      <c r="E369" s="78" t="s">
        <v>45</v>
      </c>
      <c r="F369" s="26" t="s">
        <v>45</v>
      </c>
      <c r="G369" s="26" t="s">
        <v>140</v>
      </c>
      <c r="H369" s="19">
        <v>2</v>
      </c>
      <c r="I369" s="19">
        <v>2</v>
      </c>
      <c r="J369" s="19">
        <v>2</v>
      </c>
    </row>
    <row r="370" spans="1:10" hidden="1" outlineLevel="3" x14ac:dyDescent="0.2">
      <c r="A370" s="19"/>
      <c r="B370" s="27"/>
      <c r="C370" s="26"/>
      <c r="D370" s="26"/>
      <c r="E370" s="78" t="s">
        <v>47</v>
      </c>
      <c r="F370" s="26" t="s">
        <v>364</v>
      </c>
      <c r="G370" s="26" t="s">
        <v>360</v>
      </c>
      <c r="H370" s="19">
        <v>11</v>
      </c>
      <c r="I370" s="19">
        <v>12</v>
      </c>
      <c r="J370" s="19">
        <v>13</v>
      </c>
    </row>
    <row r="371" spans="1:10" ht="25.5" hidden="1" outlineLevel="3" x14ac:dyDescent="0.2">
      <c r="A371" s="19"/>
      <c r="B371" s="27"/>
      <c r="C371" s="26" t="s">
        <v>389</v>
      </c>
      <c r="D371" s="26"/>
      <c r="E371" s="78"/>
      <c r="F371" s="26"/>
      <c r="G371" s="39"/>
      <c r="H371" s="19"/>
      <c r="I371" s="19"/>
      <c r="J371" s="19"/>
    </row>
    <row r="372" spans="1:10" hidden="1" outlineLevel="3" x14ac:dyDescent="0.2">
      <c r="A372" s="19"/>
      <c r="B372" s="27"/>
      <c r="C372" s="26" t="s">
        <v>41</v>
      </c>
      <c r="D372" s="26"/>
      <c r="E372" s="78" t="s">
        <v>390</v>
      </c>
      <c r="F372" s="26"/>
      <c r="G372" s="39"/>
      <c r="H372" s="19"/>
      <c r="I372" s="19"/>
      <c r="J372" s="19"/>
    </row>
    <row r="373" spans="1:10" hidden="1" outlineLevel="3" x14ac:dyDescent="0.2">
      <c r="A373" s="19"/>
      <c r="B373" s="27" t="str">
        <f t="shared" ref="B373" si="96">IF(ISBLANK(D373),"",_xlfn.CONCAT($A$290,".",D373))</f>
        <v>NNCN-1.4</v>
      </c>
      <c r="C373" s="26"/>
      <c r="D373" s="26">
        <v>4</v>
      </c>
      <c r="E373" s="78" t="s">
        <v>45</v>
      </c>
      <c r="F373" s="26" t="s">
        <v>45</v>
      </c>
      <c r="G373" s="26" t="s">
        <v>140</v>
      </c>
      <c r="H373" s="19">
        <v>2</v>
      </c>
      <c r="I373" s="19">
        <v>2</v>
      </c>
      <c r="J373" s="19">
        <v>2</v>
      </c>
    </row>
    <row r="374" spans="1:10" hidden="1" outlineLevel="3" x14ac:dyDescent="0.2">
      <c r="A374" s="19"/>
      <c r="B374" s="27" t="str">
        <f>IF(ISBLANK(D374),"",_xlfn.CONCAT($A$291,".",D374))</f>
        <v>NNCN-2.4</v>
      </c>
      <c r="C374" s="26"/>
      <c r="D374" s="26">
        <v>4</v>
      </c>
      <c r="E374" s="78" t="s">
        <v>47</v>
      </c>
      <c r="F374" s="26" t="s">
        <v>139</v>
      </c>
      <c r="G374" s="27" t="s">
        <v>140</v>
      </c>
      <c r="H374" s="19">
        <v>11</v>
      </c>
      <c r="I374" s="19">
        <v>8</v>
      </c>
      <c r="J374" s="19">
        <v>1</v>
      </c>
    </row>
    <row r="375" spans="1:10" hidden="1" outlineLevel="3" x14ac:dyDescent="0.2">
      <c r="A375" s="19"/>
      <c r="B375" s="27" t="str">
        <f>IF(ISBLANK(D375),"",_xlfn.CONCAT($A$292,".",D375))</f>
        <v>NNCN-3.4</v>
      </c>
      <c r="C375" s="26"/>
      <c r="D375" s="26">
        <v>4</v>
      </c>
      <c r="E375" s="78" t="s">
        <v>391</v>
      </c>
      <c r="F375" s="26" t="s">
        <v>392</v>
      </c>
      <c r="G375" s="26" t="s">
        <v>366</v>
      </c>
      <c r="H375" s="19">
        <v>0</v>
      </c>
      <c r="I375" s="19">
        <v>4</v>
      </c>
      <c r="J375" s="19">
        <v>8</v>
      </c>
    </row>
    <row r="376" spans="1:10" hidden="1" outlineLevel="3" x14ac:dyDescent="0.2">
      <c r="A376" s="19"/>
      <c r="B376" s="27" t="str">
        <f>IF(ISBLANK(D376),"",_xlfn.CONCAT($A$293,".",D376))</f>
        <v>NNCN-4.4</v>
      </c>
      <c r="C376" s="26"/>
      <c r="D376" s="26">
        <v>4</v>
      </c>
      <c r="E376" s="78" t="s">
        <v>393</v>
      </c>
      <c r="F376" s="26" t="s">
        <v>394</v>
      </c>
      <c r="G376" s="26" t="s">
        <v>369</v>
      </c>
      <c r="H376" s="19">
        <v>0</v>
      </c>
      <c r="I376" s="19">
        <v>0</v>
      </c>
      <c r="J376" s="19">
        <v>4</v>
      </c>
    </row>
    <row r="377" spans="1:10" hidden="1" outlineLevel="3" x14ac:dyDescent="0.2">
      <c r="A377" s="19"/>
      <c r="B377" s="27"/>
      <c r="C377" s="26" t="s">
        <v>42</v>
      </c>
      <c r="D377" s="26"/>
      <c r="E377" s="78" t="s">
        <v>395</v>
      </c>
      <c r="F377" s="26"/>
      <c r="G377" s="26"/>
      <c r="H377" s="19"/>
      <c r="I377" s="19"/>
      <c r="J377" s="19"/>
    </row>
    <row r="378" spans="1:10" hidden="1" outlineLevel="3" x14ac:dyDescent="0.2">
      <c r="A378" s="19"/>
      <c r="B378" s="27"/>
      <c r="C378" s="26"/>
      <c r="D378" s="26"/>
      <c r="E378" s="78" t="s">
        <v>123</v>
      </c>
      <c r="F378" s="26" t="s">
        <v>396</v>
      </c>
      <c r="G378" s="26" t="s">
        <v>397</v>
      </c>
      <c r="H378" s="19">
        <v>6</v>
      </c>
      <c r="I378" s="19">
        <v>6</v>
      </c>
      <c r="J378" s="19">
        <v>3</v>
      </c>
    </row>
    <row r="379" spans="1:10" hidden="1" outlineLevel="3" x14ac:dyDescent="0.2">
      <c r="A379" s="19"/>
      <c r="B379" s="27"/>
      <c r="C379" s="26"/>
      <c r="D379" s="26"/>
      <c r="E379" s="78" t="s">
        <v>122</v>
      </c>
      <c r="F379" s="26" t="s">
        <v>396</v>
      </c>
      <c r="G379" s="26" t="s">
        <v>397</v>
      </c>
      <c r="H379" s="19">
        <v>5</v>
      </c>
      <c r="I379" s="19">
        <v>6</v>
      </c>
      <c r="J379" s="19">
        <v>6</v>
      </c>
    </row>
    <row r="380" spans="1:10" hidden="1" outlineLevel="3" x14ac:dyDescent="0.2">
      <c r="A380" s="19"/>
      <c r="B380" s="27"/>
      <c r="C380" s="26"/>
      <c r="D380" s="26"/>
      <c r="E380" s="78" t="s">
        <v>398</v>
      </c>
      <c r="F380" s="26" t="s">
        <v>394</v>
      </c>
      <c r="G380" s="26" t="s">
        <v>369</v>
      </c>
      <c r="H380" s="19">
        <v>0</v>
      </c>
      <c r="I380" s="19">
        <v>0</v>
      </c>
      <c r="J380" s="19">
        <v>4</v>
      </c>
    </row>
    <row r="381" spans="1:10" hidden="1" outlineLevel="3" x14ac:dyDescent="0.2">
      <c r="A381" s="19"/>
      <c r="B381" s="27"/>
      <c r="C381" s="26"/>
      <c r="D381" s="26"/>
      <c r="E381" s="78" t="s">
        <v>400</v>
      </c>
      <c r="F381" s="26" t="s">
        <v>394</v>
      </c>
      <c r="G381" s="26" t="s">
        <v>369</v>
      </c>
      <c r="H381" s="19">
        <v>0</v>
      </c>
      <c r="I381" s="19">
        <v>0</v>
      </c>
      <c r="J381" s="19">
        <v>0</v>
      </c>
    </row>
    <row r="382" spans="1:10" ht="38.25" outlineLevel="2" x14ac:dyDescent="0.2">
      <c r="A382" s="19"/>
      <c r="B382" s="27"/>
      <c r="C382" s="40" t="s">
        <v>28</v>
      </c>
      <c r="D382" s="40"/>
      <c r="E382" s="4" t="s">
        <v>955</v>
      </c>
      <c r="F382" s="40"/>
      <c r="G382" s="4"/>
      <c r="H382" s="33"/>
      <c r="I382" s="33"/>
      <c r="J382" s="33"/>
    </row>
    <row r="383" spans="1:10" outlineLevel="3" x14ac:dyDescent="0.2">
      <c r="A383" s="19"/>
      <c r="B383" s="27"/>
      <c r="C383" s="26"/>
      <c r="D383" s="26"/>
      <c r="E383" s="78" t="s">
        <v>45</v>
      </c>
      <c r="F383" s="26" t="s">
        <v>45</v>
      </c>
      <c r="G383" s="26" t="s">
        <v>140</v>
      </c>
      <c r="H383" s="19">
        <f t="shared" ref="H383:J383" si="97">H387</f>
        <v>2</v>
      </c>
      <c r="I383" s="19">
        <f t="shared" si="97"/>
        <v>3</v>
      </c>
      <c r="J383" s="19">
        <f t="shared" si="97"/>
        <v>3</v>
      </c>
    </row>
    <row r="384" spans="1:10" outlineLevel="3" x14ac:dyDescent="0.2">
      <c r="A384" s="19"/>
      <c r="B384" s="27"/>
      <c r="C384" s="26"/>
      <c r="D384" s="26"/>
      <c r="E384" s="78" t="s">
        <v>47</v>
      </c>
      <c r="F384" s="26" t="s">
        <v>364</v>
      </c>
      <c r="G384" s="26" t="s">
        <v>360</v>
      </c>
      <c r="H384" s="19">
        <f>SUM(H388:H390)</f>
        <v>15</v>
      </c>
      <c r="I384" s="19">
        <f>SUM(I388:I390)</f>
        <v>17</v>
      </c>
      <c r="J384" s="19">
        <f>SUM(J388:J390)</f>
        <v>18</v>
      </c>
    </row>
    <row r="385" spans="1:10" ht="25.5" outlineLevel="3" x14ac:dyDescent="0.2">
      <c r="A385" s="19"/>
      <c r="B385" s="27"/>
      <c r="C385" s="26" t="s">
        <v>389</v>
      </c>
      <c r="D385" s="26"/>
      <c r="E385" s="78"/>
      <c r="F385" s="26"/>
      <c r="G385" s="39"/>
      <c r="H385" s="19"/>
      <c r="I385" s="19"/>
      <c r="J385" s="19"/>
    </row>
    <row r="386" spans="1:10" outlineLevel="3" x14ac:dyDescent="0.2">
      <c r="A386" s="19"/>
      <c r="B386" s="27"/>
      <c r="C386" s="26" t="s">
        <v>41</v>
      </c>
      <c r="D386" s="26"/>
      <c r="E386" s="78" t="s">
        <v>390</v>
      </c>
      <c r="F386" s="26"/>
      <c r="G386" s="39"/>
      <c r="H386" s="19"/>
      <c r="I386" s="19"/>
      <c r="J386" s="19"/>
    </row>
    <row r="387" spans="1:10" outlineLevel="3" x14ac:dyDescent="0.2">
      <c r="A387" s="19"/>
      <c r="B387" s="27" t="str">
        <f t="shared" ref="B387" si="98">IF(ISBLANK(D387),"",_xlfn.CONCAT($A$290,".",D387))</f>
        <v>NNCN-1.5</v>
      </c>
      <c r="C387" s="26"/>
      <c r="D387" s="26">
        <v>5</v>
      </c>
      <c r="E387" s="78" t="s">
        <v>45</v>
      </c>
      <c r="F387" s="26" t="s">
        <v>45</v>
      </c>
      <c r="G387" s="26" t="s">
        <v>140</v>
      </c>
      <c r="H387" s="19">
        <v>2</v>
      </c>
      <c r="I387" s="19">
        <v>3</v>
      </c>
      <c r="J387" s="19">
        <v>3</v>
      </c>
    </row>
    <row r="388" spans="1:10" outlineLevel="3" x14ac:dyDescent="0.2">
      <c r="A388" s="19"/>
      <c r="B388" s="27" t="str">
        <f>IF(ISBLANK(D388),"",_xlfn.CONCAT($A$291,".",D388))</f>
        <v>NNCN-2.5</v>
      </c>
      <c r="C388" s="26"/>
      <c r="D388" s="26">
        <v>5</v>
      </c>
      <c r="E388" s="78" t="s">
        <v>47</v>
      </c>
      <c r="F388" s="26" t="s">
        <v>139</v>
      </c>
      <c r="G388" s="27" t="s">
        <v>140</v>
      </c>
      <c r="H388" s="19">
        <v>8</v>
      </c>
      <c r="I388" s="19">
        <v>8</v>
      </c>
      <c r="J388" s="19">
        <v>9</v>
      </c>
    </row>
    <row r="389" spans="1:10" outlineLevel="3" x14ac:dyDescent="0.2">
      <c r="A389" s="19"/>
      <c r="B389" s="27" t="str">
        <f>IF(ISBLANK(D389),"",_xlfn.CONCAT($A$292,".",D389))</f>
        <v>NNCN-3.5</v>
      </c>
      <c r="C389" s="26"/>
      <c r="D389" s="26">
        <v>5</v>
      </c>
      <c r="E389" s="78" t="s">
        <v>391</v>
      </c>
      <c r="F389" s="26" t="s">
        <v>392</v>
      </c>
      <c r="G389" s="26" t="s">
        <v>366</v>
      </c>
      <c r="H389" s="19">
        <v>4</v>
      </c>
      <c r="I389" s="19">
        <v>6</v>
      </c>
      <c r="J389" s="19">
        <v>6</v>
      </c>
    </row>
    <row r="390" spans="1:10" outlineLevel="3" x14ac:dyDescent="0.2">
      <c r="A390" s="19"/>
      <c r="B390" s="27" t="str">
        <f>IF(ISBLANK(D390),"",_xlfn.CONCAT($A$293,".",D390))</f>
        <v>NNCN-4.5</v>
      </c>
      <c r="C390" s="26"/>
      <c r="D390" s="26">
        <v>5</v>
      </c>
      <c r="E390" s="78" t="s">
        <v>393</v>
      </c>
      <c r="F390" s="26" t="s">
        <v>394</v>
      </c>
      <c r="G390" s="26" t="s">
        <v>369</v>
      </c>
      <c r="H390" s="19">
        <v>3</v>
      </c>
      <c r="I390" s="19">
        <v>3</v>
      </c>
      <c r="J390" s="19">
        <v>3</v>
      </c>
    </row>
    <row r="391" spans="1:10" outlineLevel="3" x14ac:dyDescent="0.2">
      <c r="A391" s="19"/>
      <c r="B391" s="27"/>
      <c r="C391" s="26" t="s">
        <v>42</v>
      </c>
      <c r="D391" s="26"/>
      <c r="E391" s="78" t="s">
        <v>395</v>
      </c>
      <c r="F391" s="26"/>
      <c r="G391" s="26"/>
      <c r="H391" s="19"/>
      <c r="I391" s="19"/>
      <c r="J391" s="19"/>
    </row>
    <row r="392" spans="1:10" outlineLevel="3" x14ac:dyDescent="0.2">
      <c r="A392" s="19"/>
      <c r="B392" s="27"/>
      <c r="C392" s="26"/>
      <c r="D392" s="26"/>
      <c r="E392" s="78" t="s">
        <v>123</v>
      </c>
      <c r="F392" s="26" t="s">
        <v>139</v>
      </c>
      <c r="G392" s="27" t="s">
        <v>140</v>
      </c>
      <c r="H392" s="19">
        <v>3</v>
      </c>
      <c r="I392" s="19">
        <v>3</v>
      </c>
      <c r="J392" s="19">
        <v>3</v>
      </c>
    </row>
    <row r="393" spans="1:10" outlineLevel="3" x14ac:dyDescent="0.2">
      <c r="A393" s="19"/>
      <c r="B393" s="27"/>
      <c r="C393" s="26"/>
      <c r="D393" s="26"/>
      <c r="E393" s="78" t="s">
        <v>122</v>
      </c>
      <c r="F393" s="26" t="s">
        <v>396</v>
      </c>
      <c r="G393" s="26" t="s">
        <v>397</v>
      </c>
      <c r="H393" s="19">
        <v>8</v>
      </c>
      <c r="I393" s="19">
        <v>9</v>
      </c>
      <c r="J393" s="19">
        <v>10</v>
      </c>
    </row>
    <row r="394" spans="1:10" outlineLevel="3" x14ac:dyDescent="0.2">
      <c r="A394" s="19"/>
      <c r="B394" s="27"/>
      <c r="C394" s="26"/>
      <c r="D394" s="26"/>
      <c r="E394" s="78" t="s">
        <v>398</v>
      </c>
      <c r="F394" s="26" t="s">
        <v>394</v>
      </c>
      <c r="G394" s="26" t="s">
        <v>369</v>
      </c>
      <c r="H394" s="19">
        <v>3</v>
      </c>
      <c r="I394" s="19">
        <v>3</v>
      </c>
      <c r="J394" s="19">
        <v>4</v>
      </c>
    </row>
    <row r="395" spans="1:10" outlineLevel="3" x14ac:dyDescent="0.2">
      <c r="A395" s="19"/>
      <c r="B395" s="27"/>
      <c r="C395" s="26"/>
      <c r="D395" s="26"/>
      <c r="E395" s="78" t="s">
        <v>400</v>
      </c>
      <c r="F395" s="26" t="s">
        <v>394</v>
      </c>
      <c r="G395" s="26" t="s">
        <v>369</v>
      </c>
      <c r="H395" s="19">
        <v>1</v>
      </c>
      <c r="I395" s="19">
        <v>1</v>
      </c>
      <c r="J395" s="19">
        <v>1</v>
      </c>
    </row>
    <row r="396" spans="1:10" ht="26.25" customHeight="1" outlineLevel="2" x14ac:dyDescent="0.2">
      <c r="A396" s="33"/>
      <c r="B396" s="27"/>
      <c r="C396" s="40" t="s">
        <v>29</v>
      </c>
      <c r="D396" s="40"/>
      <c r="E396" s="98" t="s">
        <v>866</v>
      </c>
      <c r="F396" s="26"/>
      <c r="G396" s="4"/>
      <c r="H396" s="33"/>
      <c r="I396" s="33"/>
      <c r="J396" s="33"/>
    </row>
    <row r="397" spans="1:10" outlineLevel="3" x14ac:dyDescent="0.2">
      <c r="A397" s="19"/>
      <c r="B397" s="27"/>
      <c r="C397" s="26"/>
      <c r="D397" s="26"/>
      <c r="E397" s="78" t="s">
        <v>45</v>
      </c>
      <c r="F397" s="26" t="s">
        <v>45</v>
      </c>
      <c r="G397" s="26" t="s">
        <v>140</v>
      </c>
      <c r="H397" s="19">
        <f t="shared" ref="H397:J397" si="99">H401</f>
        <v>1</v>
      </c>
      <c r="I397" s="19">
        <f t="shared" si="99"/>
        <v>1</v>
      </c>
      <c r="J397" s="19">
        <f t="shared" si="99"/>
        <v>1</v>
      </c>
    </row>
    <row r="398" spans="1:10" outlineLevel="3" x14ac:dyDescent="0.2">
      <c r="A398" s="19"/>
      <c r="B398" s="27"/>
      <c r="C398" s="26"/>
      <c r="D398" s="26"/>
      <c r="E398" s="78" t="s">
        <v>47</v>
      </c>
      <c r="F398" s="26" t="s">
        <v>364</v>
      </c>
      <c r="G398" s="26" t="s">
        <v>360</v>
      </c>
      <c r="H398" s="19">
        <v>12</v>
      </c>
      <c r="I398" s="19">
        <v>12</v>
      </c>
      <c r="J398" s="19">
        <v>12</v>
      </c>
    </row>
    <row r="399" spans="1:10" ht="25.5" outlineLevel="3" x14ac:dyDescent="0.2">
      <c r="A399" s="19"/>
      <c r="B399" s="27"/>
      <c r="C399" s="26" t="s">
        <v>389</v>
      </c>
      <c r="D399" s="26"/>
      <c r="E399" s="78"/>
      <c r="F399" s="26"/>
      <c r="G399" s="39"/>
      <c r="H399" s="19"/>
      <c r="I399" s="19"/>
      <c r="J399" s="19"/>
    </row>
    <row r="400" spans="1:10" outlineLevel="3" x14ac:dyDescent="0.2">
      <c r="A400" s="19"/>
      <c r="B400" s="27"/>
      <c r="C400" s="26" t="s">
        <v>41</v>
      </c>
      <c r="D400" s="26"/>
      <c r="E400" s="78" t="s">
        <v>390</v>
      </c>
      <c r="F400" s="26"/>
      <c r="G400" s="39"/>
      <c r="H400" s="19"/>
      <c r="I400" s="19"/>
      <c r="J400" s="19"/>
    </row>
    <row r="401" spans="1:10" outlineLevel="3" x14ac:dyDescent="0.2">
      <c r="A401" s="19"/>
      <c r="B401" s="27" t="str">
        <f t="shared" ref="B401" si="100">IF(ISBLANK(D401),"",_xlfn.CONCAT($A$290,".",D401))</f>
        <v>NNCN-1.6</v>
      </c>
      <c r="C401" s="26"/>
      <c r="D401" s="26">
        <v>6</v>
      </c>
      <c r="E401" s="78" t="s">
        <v>45</v>
      </c>
      <c r="F401" s="26" t="s">
        <v>45</v>
      </c>
      <c r="G401" s="26" t="s">
        <v>140</v>
      </c>
      <c r="H401" s="19">
        <v>1</v>
      </c>
      <c r="I401" s="19">
        <v>1</v>
      </c>
      <c r="J401" s="19">
        <v>1</v>
      </c>
    </row>
    <row r="402" spans="1:10" outlineLevel="3" x14ac:dyDescent="0.2">
      <c r="A402" s="19"/>
      <c r="B402" s="27" t="str">
        <f>IF(ISBLANK(D402),"",_xlfn.CONCAT($A$291,".",D402))</f>
        <v>NNCN-2.6</v>
      </c>
      <c r="C402" s="26"/>
      <c r="D402" s="26">
        <v>6</v>
      </c>
      <c r="E402" s="78" t="s">
        <v>47</v>
      </c>
      <c r="F402" s="26" t="s">
        <v>139</v>
      </c>
      <c r="G402" s="27" t="s">
        <v>140</v>
      </c>
      <c r="H402" s="19">
        <v>6</v>
      </c>
      <c r="I402" s="19">
        <v>3</v>
      </c>
      <c r="J402" s="19">
        <v>2</v>
      </c>
    </row>
    <row r="403" spans="1:10" outlineLevel="3" x14ac:dyDescent="0.2">
      <c r="A403" s="19"/>
      <c r="B403" s="27" t="str">
        <f>IF(ISBLANK(D403),"",_xlfn.CONCAT($A$292,".",D403))</f>
        <v>NNCN-3.6</v>
      </c>
      <c r="C403" s="26"/>
      <c r="D403" s="26">
        <v>6</v>
      </c>
      <c r="E403" s="78" t="s">
        <v>391</v>
      </c>
      <c r="F403" s="26" t="s">
        <v>392</v>
      </c>
      <c r="G403" s="26" t="s">
        <v>366</v>
      </c>
      <c r="H403" s="19">
        <v>4</v>
      </c>
      <c r="I403" s="19">
        <v>6</v>
      </c>
      <c r="J403" s="19">
        <v>6</v>
      </c>
    </row>
    <row r="404" spans="1:10" outlineLevel="3" x14ac:dyDescent="0.2">
      <c r="A404" s="19"/>
      <c r="B404" s="27" t="str">
        <f>IF(ISBLANK(D404),"",_xlfn.CONCAT($A$293,".",D404))</f>
        <v>NNCN-4.6</v>
      </c>
      <c r="C404" s="26"/>
      <c r="D404" s="26">
        <v>6</v>
      </c>
      <c r="E404" s="78" t="s">
        <v>393</v>
      </c>
      <c r="F404" s="26" t="s">
        <v>394</v>
      </c>
      <c r="G404" s="26" t="s">
        <v>369</v>
      </c>
      <c r="H404" s="19">
        <v>2</v>
      </c>
      <c r="I404" s="19">
        <v>3</v>
      </c>
      <c r="J404" s="19">
        <v>4</v>
      </c>
    </row>
    <row r="405" spans="1:10" outlineLevel="3" x14ac:dyDescent="0.2">
      <c r="A405" s="19"/>
      <c r="B405" s="27"/>
      <c r="C405" s="26" t="s">
        <v>42</v>
      </c>
      <c r="D405" s="26"/>
      <c r="E405" s="78" t="s">
        <v>395</v>
      </c>
      <c r="F405" s="26"/>
      <c r="G405" s="26"/>
      <c r="H405" s="19"/>
      <c r="I405" s="19"/>
      <c r="J405" s="19"/>
    </row>
    <row r="406" spans="1:10" outlineLevel="3" x14ac:dyDescent="0.2">
      <c r="A406" s="19"/>
      <c r="B406" s="27"/>
      <c r="C406" s="26"/>
      <c r="D406" s="26"/>
      <c r="E406" s="78" t="s">
        <v>123</v>
      </c>
      <c r="F406" s="26" t="s">
        <v>396</v>
      </c>
      <c r="G406" s="26" t="s">
        <v>397</v>
      </c>
      <c r="H406" s="19">
        <v>6</v>
      </c>
      <c r="I406" s="19">
        <v>3</v>
      </c>
      <c r="J406" s="19">
        <v>2</v>
      </c>
    </row>
    <row r="407" spans="1:10" outlineLevel="3" x14ac:dyDescent="0.2">
      <c r="A407" s="19"/>
      <c r="B407" s="27"/>
      <c r="C407" s="26"/>
      <c r="D407" s="26"/>
      <c r="E407" s="78" t="s">
        <v>122</v>
      </c>
      <c r="F407" s="26" t="s">
        <v>396</v>
      </c>
      <c r="G407" s="26" t="s">
        <v>397</v>
      </c>
      <c r="H407" s="19">
        <v>4</v>
      </c>
      <c r="I407" s="19">
        <v>6</v>
      </c>
      <c r="J407" s="19">
        <v>6</v>
      </c>
    </row>
    <row r="408" spans="1:10" outlineLevel="3" x14ac:dyDescent="0.2">
      <c r="A408" s="19"/>
      <c r="B408" s="27"/>
      <c r="C408" s="26"/>
      <c r="D408" s="26"/>
      <c r="E408" s="78" t="s">
        <v>398</v>
      </c>
      <c r="F408" s="26" t="s">
        <v>394</v>
      </c>
      <c r="G408" s="26" t="s">
        <v>369</v>
      </c>
      <c r="H408" s="19">
        <v>2</v>
      </c>
      <c r="I408" s="19">
        <v>3</v>
      </c>
      <c r="J408" s="19">
        <v>4</v>
      </c>
    </row>
    <row r="409" spans="1:10" outlineLevel="3" x14ac:dyDescent="0.2">
      <c r="A409" s="19"/>
      <c r="B409" s="27"/>
      <c r="C409" s="26"/>
      <c r="D409" s="26"/>
      <c r="E409" s="78" t="s">
        <v>400</v>
      </c>
      <c r="F409" s="26"/>
      <c r="G409" s="26"/>
      <c r="H409" s="19"/>
      <c r="I409" s="19"/>
      <c r="J409" s="19"/>
    </row>
    <row r="410" spans="1:10" outlineLevel="2" x14ac:dyDescent="0.2">
      <c r="A410" s="19"/>
      <c r="B410" s="27"/>
      <c r="C410" s="40" t="s">
        <v>30</v>
      </c>
      <c r="D410" s="40"/>
      <c r="E410" s="98" t="s">
        <v>402</v>
      </c>
      <c r="F410" s="26"/>
      <c r="G410" s="26"/>
      <c r="H410" s="19"/>
      <c r="I410" s="19"/>
      <c r="J410" s="19"/>
    </row>
    <row r="411" spans="1:10" outlineLevel="3" x14ac:dyDescent="0.2">
      <c r="A411" s="19"/>
      <c r="B411" s="27" t="str">
        <f>IF(ISBLANK(D411),"",_xlfn.CONCAT($A$295,".",D411))</f>
        <v>NNCN-5.9</v>
      </c>
      <c r="C411" s="26"/>
      <c r="D411" s="26">
        <v>9</v>
      </c>
      <c r="E411" s="78" t="s">
        <v>403</v>
      </c>
      <c r="F411" s="26" t="s">
        <v>368</v>
      </c>
      <c r="G411" s="26" t="s">
        <v>140</v>
      </c>
      <c r="H411" s="19">
        <v>4</v>
      </c>
      <c r="I411" s="19">
        <v>4</v>
      </c>
      <c r="J411" s="19">
        <v>4</v>
      </c>
    </row>
    <row r="412" spans="1:10" outlineLevel="1" x14ac:dyDescent="0.2">
      <c r="A412" s="19"/>
      <c r="B412" s="27"/>
      <c r="C412" s="40" t="s">
        <v>31</v>
      </c>
      <c r="D412" s="40"/>
      <c r="E412" s="98" t="s">
        <v>11</v>
      </c>
      <c r="F412" s="26"/>
      <c r="G412" s="26"/>
      <c r="H412" s="19"/>
      <c r="I412" s="19"/>
      <c r="J412" s="19"/>
    </row>
    <row r="413" spans="1:10" outlineLevel="2" x14ac:dyDescent="0.2">
      <c r="A413" s="19"/>
      <c r="B413" s="27"/>
      <c r="C413" s="26"/>
      <c r="D413" s="26"/>
      <c r="E413" s="78" t="s">
        <v>45</v>
      </c>
      <c r="F413" s="26" t="s">
        <v>45</v>
      </c>
      <c r="G413" s="26" t="s">
        <v>140</v>
      </c>
      <c r="H413" s="19">
        <f t="shared" ref="H413:J416" si="101">H424+H438+H452+H467+H482+H496+H510+H524+H538</f>
        <v>3</v>
      </c>
      <c r="I413" s="19">
        <f t="shared" si="101"/>
        <v>4</v>
      </c>
      <c r="J413" s="19">
        <f t="shared" si="101"/>
        <v>4</v>
      </c>
    </row>
    <row r="414" spans="1:10" outlineLevel="2" x14ac:dyDescent="0.2">
      <c r="A414" s="19"/>
      <c r="B414" s="27"/>
      <c r="C414" s="26"/>
      <c r="D414" s="26"/>
      <c r="E414" s="78" t="s">
        <v>47</v>
      </c>
      <c r="F414" s="26" t="s">
        <v>139</v>
      </c>
      <c r="G414" s="26" t="s">
        <v>140</v>
      </c>
      <c r="H414" s="19">
        <f t="shared" si="101"/>
        <v>25</v>
      </c>
      <c r="I414" s="19">
        <f t="shared" si="101"/>
        <v>26</v>
      </c>
      <c r="J414" s="19">
        <f t="shared" si="101"/>
        <v>25</v>
      </c>
    </row>
    <row r="415" spans="1:10" outlineLevel="2" x14ac:dyDescent="0.2">
      <c r="A415" s="19"/>
      <c r="B415" s="27"/>
      <c r="C415" s="26"/>
      <c r="D415" s="26"/>
      <c r="E415" s="78" t="s">
        <v>391</v>
      </c>
      <c r="F415" s="26" t="s">
        <v>392</v>
      </c>
      <c r="G415" s="26" t="s">
        <v>366</v>
      </c>
      <c r="H415" s="19">
        <f t="shared" si="101"/>
        <v>30</v>
      </c>
      <c r="I415" s="19">
        <f t="shared" si="101"/>
        <v>29</v>
      </c>
      <c r="J415" s="19">
        <f t="shared" si="101"/>
        <v>26</v>
      </c>
    </row>
    <row r="416" spans="1:10" outlineLevel="2" x14ac:dyDescent="0.2">
      <c r="A416" s="19"/>
      <c r="B416" s="27"/>
      <c r="C416" s="26"/>
      <c r="D416" s="26"/>
      <c r="E416" s="78" t="s">
        <v>393</v>
      </c>
      <c r="F416" s="26" t="s">
        <v>394</v>
      </c>
      <c r="G416" s="26" t="s">
        <v>369</v>
      </c>
      <c r="H416" s="19">
        <f t="shared" si="101"/>
        <v>12</v>
      </c>
      <c r="I416" s="19">
        <f t="shared" si="101"/>
        <v>14</v>
      </c>
      <c r="J416" s="19">
        <f>J427+J441+J455+J470+J485+J499+J513+J527+J541</f>
        <v>19</v>
      </c>
    </row>
    <row r="417" spans="1:10" ht="25.5" outlineLevel="2" x14ac:dyDescent="0.2">
      <c r="A417" s="19"/>
      <c r="B417" s="27" t="str">
        <f>IF(ISBLANK(D417),"",_xlfn.CONCAT($A$295,".",D417))</f>
        <v>NNCN-5.11</v>
      </c>
      <c r="C417" s="26"/>
      <c r="D417" s="26">
        <v>11</v>
      </c>
      <c r="E417" s="78" t="s">
        <v>378</v>
      </c>
      <c r="F417" s="26" t="s">
        <v>368</v>
      </c>
      <c r="G417" s="27" t="s">
        <v>140</v>
      </c>
      <c r="H417" s="19">
        <f>H464</f>
        <v>2</v>
      </c>
      <c r="I417" s="19">
        <f>I464</f>
        <v>2</v>
      </c>
      <c r="J417" s="19">
        <f>J464</f>
        <v>1</v>
      </c>
    </row>
    <row r="418" spans="1:10" outlineLevel="2" x14ac:dyDescent="0.2">
      <c r="A418" s="19"/>
      <c r="B418" s="27" t="str">
        <f>IF(ISBLANK(D418),"",_xlfn.CONCAT($A$295,".",D418))</f>
        <v>NNCN-5.10</v>
      </c>
      <c r="C418" s="26"/>
      <c r="D418" s="26">
        <v>10</v>
      </c>
      <c r="E418" s="39" t="s">
        <v>377</v>
      </c>
      <c r="F418" s="26" t="s">
        <v>368</v>
      </c>
      <c r="G418" s="26" t="s">
        <v>140</v>
      </c>
      <c r="H418" s="19">
        <f>H479</f>
        <v>1</v>
      </c>
      <c r="I418" s="19">
        <f>I479</f>
        <v>1</v>
      </c>
      <c r="J418" s="19">
        <f>J479</f>
        <v>1</v>
      </c>
    </row>
    <row r="419" spans="1:10" outlineLevel="2" x14ac:dyDescent="0.2">
      <c r="A419" s="19"/>
      <c r="B419" s="27"/>
      <c r="C419" s="40" t="s">
        <v>32</v>
      </c>
      <c r="D419" s="40"/>
      <c r="E419" s="44" t="s">
        <v>404</v>
      </c>
      <c r="F419" s="32"/>
      <c r="G419" s="32"/>
      <c r="H419" s="19"/>
      <c r="I419" s="19"/>
      <c r="J419" s="19"/>
    </row>
    <row r="420" spans="1:10" outlineLevel="3" x14ac:dyDescent="0.2">
      <c r="A420" s="19"/>
      <c r="B420" s="27"/>
      <c r="C420" s="26"/>
      <c r="D420" s="26"/>
      <c r="E420" s="78" t="s">
        <v>45</v>
      </c>
      <c r="F420" s="26" t="s">
        <v>45</v>
      </c>
      <c r="G420" s="26" t="s">
        <v>140</v>
      </c>
      <c r="H420" s="19">
        <v>2</v>
      </c>
      <c r="I420" s="19">
        <v>2</v>
      </c>
      <c r="J420" s="19">
        <v>2</v>
      </c>
    </row>
    <row r="421" spans="1:10" outlineLevel="3" x14ac:dyDescent="0.2">
      <c r="A421" s="19"/>
      <c r="B421" s="27"/>
      <c r="C421" s="26"/>
      <c r="D421" s="26"/>
      <c r="E421" s="78" t="s">
        <v>47</v>
      </c>
      <c r="F421" s="26" t="s">
        <v>364</v>
      </c>
      <c r="G421" s="26" t="s">
        <v>360</v>
      </c>
      <c r="H421" s="19">
        <v>14</v>
      </c>
      <c r="I421" s="19">
        <v>14</v>
      </c>
      <c r="J421" s="19">
        <v>14</v>
      </c>
    </row>
    <row r="422" spans="1:10" ht="25.5" outlineLevel="3" x14ac:dyDescent="0.2">
      <c r="A422" s="19"/>
      <c r="B422" s="27"/>
      <c r="C422" s="26" t="s">
        <v>389</v>
      </c>
      <c r="D422" s="26"/>
      <c r="E422" s="78"/>
      <c r="F422" s="26"/>
      <c r="G422" s="27"/>
      <c r="H422" s="19"/>
      <c r="I422" s="19"/>
      <c r="J422" s="19"/>
    </row>
    <row r="423" spans="1:10" outlineLevel="3" x14ac:dyDescent="0.2">
      <c r="A423" s="19"/>
      <c r="B423" s="27"/>
      <c r="C423" s="26" t="s">
        <v>41</v>
      </c>
      <c r="D423" s="26"/>
      <c r="E423" s="78" t="s">
        <v>390</v>
      </c>
      <c r="F423" s="26"/>
      <c r="G423" s="27"/>
      <c r="H423" s="19"/>
      <c r="I423" s="19"/>
      <c r="J423" s="19"/>
    </row>
    <row r="424" spans="1:10" outlineLevel="3" x14ac:dyDescent="0.2">
      <c r="A424" s="19"/>
      <c r="B424" s="27" t="str">
        <f t="shared" ref="B424" si="102">IF(ISBLANK(D424),"",_xlfn.CONCAT($A$290,".",D424))</f>
        <v>NNCN-1.7</v>
      </c>
      <c r="C424" s="26"/>
      <c r="D424" s="26">
        <v>7</v>
      </c>
      <c r="E424" s="78" t="s">
        <v>45</v>
      </c>
      <c r="F424" s="26" t="s">
        <v>45</v>
      </c>
      <c r="G424" s="26" t="s">
        <v>140</v>
      </c>
      <c r="H424" s="19">
        <v>2</v>
      </c>
      <c r="I424" s="19">
        <v>2</v>
      </c>
      <c r="J424" s="19">
        <v>2</v>
      </c>
    </row>
    <row r="425" spans="1:10" outlineLevel="3" x14ac:dyDescent="0.2">
      <c r="A425" s="19"/>
      <c r="B425" s="27" t="str">
        <f>IF(ISBLANK(D425),"",_xlfn.CONCAT($A$291,".",D425))</f>
        <v>NNCN-2.7</v>
      </c>
      <c r="C425" s="26"/>
      <c r="D425" s="26">
        <v>7</v>
      </c>
      <c r="E425" s="78" t="s">
        <v>47</v>
      </c>
      <c r="F425" s="26" t="s">
        <v>139</v>
      </c>
      <c r="G425" s="27" t="s">
        <v>140</v>
      </c>
      <c r="H425" s="19">
        <v>5</v>
      </c>
      <c r="I425" s="19">
        <v>5</v>
      </c>
      <c r="J425" s="19">
        <v>5</v>
      </c>
    </row>
    <row r="426" spans="1:10" outlineLevel="3" x14ac:dyDescent="0.2">
      <c r="A426" s="19"/>
      <c r="B426" s="27" t="str">
        <f>IF(ISBLANK(D426),"",_xlfn.CONCAT($A$292,".",D426))</f>
        <v>NNCN-3.7</v>
      </c>
      <c r="C426" s="26"/>
      <c r="D426" s="26">
        <v>7</v>
      </c>
      <c r="E426" s="78" t="s">
        <v>391</v>
      </c>
      <c r="F426" s="26" t="s">
        <v>392</v>
      </c>
      <c r="G426" s="26" t="s">
        <v>366</v>
      </c>
      <c r="H426" s="19">
        <v>4</v>
      </c>
      <c r="I426" s="19">
        <v>4</v>
      </c>
      <c r="J426" s="19">
        <v>4</v>
      </c>
    </row>
    <row r="427" spans="1:10" outlineLevel="3" x14ac:dyDescent="0.2">
      <c r="A427" s="19"/>
      <c r="B427" s="27" t="str">
        <f>IF(ISBLANK(D427),"",_xlfn.CONCAT($A$293,".",D427))</f>
        <v>NNCN-4.7</v>
      </c>
      <c r="C427" s="26"/>
      <c r="D427" s="26">
        <v>7</v>
      </c>
      <c r="E427" s="78" t="s">
        <v>393</v>
      </c>
      <c r="F427" s="26" t="s">
        <v>394</v>
      </c>
      <c r="G427" s="26" t="s">
        <v>369</v>
      </c>
      <c r="H427" s="19">
        <v>5</v>
      </c>
      <c r="I427" s="19">
        <v>5</v>
      </c>
      <c r="J427" s="19">
        <v>5</v>
      </c>
    </row>
    <row r="428" spans="1:10" outlineLevel="3" x14ac:dyDescent="0.2">
      <c r="A428" s="19"/>
      <c r="B428" s="27"/>
      <c r="C428" s="26" t="s">
        <v>42</v>
      </c>
      <c r="D428" s="26"/>
      <c r="E428" s="78" t="s">
        <v>395</v>
      </c>
      <c r="F428" s="26"/>
      <c r="G428" s="26"/>
      <c r="H428" s="19"/>
      <c r="I428" s="19"/>
      <c r="J428" s="19"/>
    </row>
    <row r="429" spans="1:10" outlineLevel="3" x14ac:dyDescent="0.2">
      <c r="A429" s="19"/>
      <c r="B429" s="27"/>
      <c r="C429" s="26"/>
      <c r="D429" s="26"/>
      <c r="E429" s="78" t="s">
        <v>123</v>
      </c>
      <c r="F429" s="26" t="s">
        <v>139</v>
      </c>
      <c r="G429" s="27" t="s">
        <v>140</v>
      </c>
      <c r="H429" s="19">
        <v>2</v>
      </c>
      <c r="I429" s="19">
        <v>2</v>
      </c>
      <c r="J429" s="19">
        <v>2</v>
      </c>
    </row>
    <row r="430" spans="1:10" outlineLevel="3" x14ac:dyDescent="0.2">
      <c r="A430" s="19"/>
      <c r="B430" s="27"/>
      <c r="C430" s="26"/>
      <c r="D430" s="26"/>
      <c r="E430" s="78" t="s">
        <v>122</v>
      </c>
      <c r="F430" s="26" t="s">
        <v>396</v>
      </c>
      <c r="G430" s="26" t="s">
        <v>397</v>
      </c>
      <c r="H430" s="19">
        <v>9</v>
      </c>
      <c r="I430" s="19">
        <v>7</v>
      </c>
      <c r="J430" s="19">
        <v>5</v>
      </c>
    </row>
    <row r="431" spans="1:10" outlineLevel="3" x14ac:dyDescent="0.2">
      <c r="A431" s="19"/>
      <c r="B431" s="27"/>
      <c r="C431" s="26"/>
      <c r="D431" s="26"/>
      <c r="E431" s="78" t="s">
        <v>398</v>
      </c>
      <c r="F431" s="26" t="s">
        <v>394</v>
      </c>
      <c r="G431" s="26" t="s">
        <v>369</v>
      </c>
      <c r="H431" s="19">
        <v>2</v>
      </c>
      <c r="I431" s="19">
        <v>3</v>
      </c>
      <c r="J431" s="19">
        <v>4</v>
      </c>
    </row>
    <row r="432" spans="1:10" outlineLevel="3" x14ac:dyDescent="0.2">
      <c r="A432" s="19"/>
      <c r="B432" s="27"/>
      <c r="C432" s="26"/>
      <c r="D432" s="26"/>
      <c r="E432" s="78" t="s">
        <v>400</v>
      </c>
      <c r="F432" s="26" t="s">
        <v>394</v>
      </c>
      <c r="G432" s="26" t="s">
        <v>369</v>
      </c>
      <c r="H432" s="19">
        <v>1</v>
      </c>
      <c r="I432" s="19">
        <v>2</v>
      </c>
      <c r="J432" s="19">
        <v>3</v>
      </c>
    </row>
    <row r="433" spans="1:10" outlineLevel="2" x14ac:dyDescent="0.2">
      <c r="A433" s="19"/>
      <c r="B433" s="27"/>
      <c r="C433" s="40" t="s">
        <v>33</v>
      </c>
      <c r="D433" s="40"/>
      <c r="E433" s="98" t="s">
        <v>405</v>
      </c>
      <c r="F433" s="26"/>
      <c r="G433" s="26"/>
      <c r="H433" s="19"/>
      <c r="I433" s="19"/>
      <c r="J433" s="19"/>
    </row>
    <row r="434" spans="1:10" outlineLevel="3" x14ac:dyDescent="0.2">
      <c r="A434" s="19"/>
      <c r="B434" s="27"/>
      <c r="C434" s="26"/>
      <c r="D434" s="26"/>
      <c r="E434" s="78" t="s">
        <v>45</v>
      </c>
      <c r="F434" s="26" t="s">
        <v>45</v>
      </c>
      <c r="G434" s="26" t="s">
        <v>140</v>
      </c>
      <c r="H434" s="19">
        <v>0</v>
      </c>
      <c r="I434" s="19">
        <v>0</v>
      </c>
      <c r="J434" s="19">
        <v>0</v>
      </c>
    </row>
    <row r="435" spans="1:10" outlineLevel="3" x14ac:dyDescent="0.2">
      <c r="A435" s="19"/>
      <c r="B435" s="27"/>
      <c r="C435" s="26"/>
      <c r="D435" s="26"/>
      <c r="E435" s="78" t="s">
        <v>47</v>
      </c>
      <c r="F435" s="26" t="s">
        <v>364</v>
      </c>
      <c r="G435" s="26" t="s">
        <v>360</v>
      </c>
      <c r="H435" s="19">
        <f>SUM(H439:H441)</f>
        <v>7</v>
      </c>
      <c r="I435" s="19">
        <f>SUM(I439:I441)</f>
        <v>7</v>
      </c>
      <c r="J435" s="19">
        <f>SUM(J439:J441)</f>
        <v>7</v>
      </c>
    </row>
    <row r="436" spans="1:10" ht="25.5" outlineLevel="3" x14ac:dyDescent="0.2">
      <c r="A436" s="19"/>
      <c r="B436" s="27"/>
      <c r="C436" s="26" t="s">
        <v>389</v>
      </c>
      <c r="D436" s="26"/>
      <c r="E436" s="78"/>
      <c r="F436" s="26"/>
      <c r="G436" s="27"/>
      <c r="H436" s="19"/>
      <c r="I436" s="19"/>
      <c r="J436" s="19"/>
    </row>
    <row r="437" spans="1:10" outlineLevel="3" x14ac:dyDescent="0.2">
      <c r="A437" s="19"/>
      <c r="B437" s="27"/>
      <c r="C437" s="26" t="s">
        <v>41</v>
      </c>
      <c r="D437" s="26"/>
      <c r="E437" s="78" t="s">
        <v>390</v>
      </c>
      <c r="F437" s="26"/>
      <c r="G437" s="27"/>
      <c r="H437" s="19"/>
      <c r="I437" s="19"/>
      <c r="J437" s="19"/>
    </row>
    <row r="438" spans="1:10" outlineLevel="3" x14ac:dyDescent="0.2">
      <c r="A438" s="19"/>
      <c r="B438" s="27" t="str">
        <f t="shared" ref="B438" si="103">IF(ISBLANK(D438),"",_xlfn.CONCAT($A$290,".",D438))</f>
        <v>NNCN-1.8</v>
      </c>
      <c r="C438" s="26"/>
      <c r="D438" s="26">
        <v>8</v>
      </c>
      <c r="E438" s="78" t="s">
        <v>45</v>
      </c>
      <c r="F438" s="26" t="s">
        <v>45</v>
      </c>
      <c r="G438" s="26" t="s">
        <v>140</v>
      </c>
      <c r="H438" s="19">
        <v>0</v>
      </c>
      <c r="I438" s="19">
        <v>0</v>
      </c>
      <c r="J438" s="19">
        <v>0</v>
      </c>
    </row>
    <row r="439" spans="1:10" outlineLevel="3" x14ac:dyDescent="0.2">
      <c r="A439" s="19"/>
      <c r="B439" s="27" t="str">
        <f>IF(ISBLANK(D439),"",_xlfn.CONCAT($A$291,".",D439))</f>
        <v>NNCN-2.8</v>
      </c>
      <c r="C439" s="26"/>
      <c r="D439" s="26">
        <v>8</v>
      </c>
      <c r="E439" s="78" t="s">
        <v>47</v>
      </c>
      <c r="F439" s="26" t="s">
        <v>139</v>
      </c>
      <c r="G439" s="27" t="s">
        <v>140</v>
      </c>
      <c r="H439" s="19">
        <v>1</v>
      </c>
      <c r="I439" s="19">
        <v>1</v>
      </c>
      <c r="J439" s="19">
        <v>1</v>
      </c>
    </row>
    <row r="440" spans="1:10" outlineLevel="3" x14ac:dyDescent="0.2">
      <c r="A440" s="19"/>
      <c r="B440" s="27" t="str">
        <f>IF(ISBLANK(D440),"",_xlfn.CONCAT($A$292,".",D440))</f>
        <v>NNCN-3.8</v>
      </c>
      <c r="C440" s="26"/>
      <c r="D440" s="26">
        <v>8</v>
      </c>
      <c r="E440" s="78" t="s">
        <v>391</v>
      </c>
      <c r="F440" s="26" t="s">
        <v>392</v>
      </c>
      <c r="G440" s="26" t="s">
        <v>366</v>
      </c>
      <c r="H440" s="19">
        <v>5</v>
      </c>
      <c r="I440" s="19">
        <v>4</v>
      </c>
      <c r="J440" s="19">
        <v>4</v>
      </c>
    </row>
    <row r="441" spans="1:10" outlineLevel="3" x14ac:dyDescent="0.2">
      <c r="A441" s="19"/>
      <c r="B441" s="27" t="str">
        <f>IF(ISBLANK(D441),"",_xlfn.CONCAT($A$293,".",D441))</f>
        <v>NNCN-4.8</v>
      </c>
      <c r="C441" s="26"/>
      <c r="D441" s="26">
        <v>8</v>
      </c>
      <c r="E441" s="78" t="s">
        <v>393</v>
      </c>
      <c r="F441" s="26" t="s">
        <v>394</v>
      </c>
      <c r="G441" s="26" t="s">
        <v>369</v>
      </c>
      <c r="H441" s="19">
        <v>1</v>
      </c>
      <c r="I441" s="19">
        <v>2</v>
      </c>
      <c r="J441" s="19">
        <v>2</v>
      </c>
    </row>
    <row r="442" spans="1:10" outlineLevel="3" x14ac:dyDescent="0.2">
      <c r="A442" s="19"/>
      <c r="B442" s="27"/>
      <c r="C442" s="26" t="s">
        <v>42</v>
      </c>
      <c r="D442" s="26"/>
      <c r="E442" s="78" t="s">
        <v>395</v>
      </c>
      <c r="F442" s="26"/>
      <c r="G442" s="26"/>
      <c r="H442" s="19"/>
      <c r="I442" s="19"/>
      <c r="J442" s="19"/>
    </row>
    <row r="443" spans="1:10" outlineLevel="3" x14ac:dyDescent="0.2">
      <c r="A443" s="19"/>
      <c r="B443" s="27"/>
      <c r="C443" s="26"/>
      <c r="D443" s="26"/>
      <c r="E443" s="78" t="s">
        <v>123</v>
      </c>
      <c r="F443" s="26" t="s">
        <v>139</v>
      </c>
      <c r="G443" s="27" t="s">
        <v>140</v>
      </c>
      <c r="H443" s="19">
        <v>1</v>
      </c>
      <c r="I443" s="19">
        <v>1</v>
      </c>
      <c r="J443" s="19">
        <v>1</v>
      </c>
    </row>
    <row r="444" spans="1:10" outlineLevel="3" x14ac:dyDescent="0.2">
      <c r="A444" s="19"/>
      <c r="B444" s="27"/>
      <c r="C444" s="26"/>
      <c r="D444" s="26"/>
      <c r="E444" s="78" t="s">
        <v>122</v>
      </c>
      <c r="F444" s="26" t="s">
        <v>396</v>
      </c>
      <c r="G444" s="26" t="s">
        <v>397</v>
      </c>
      <c r="H444" s="19">
        <v>4</v>
      </c>
      <c r="I444" s="19">
        <v>4</v>
      </c>
      <c r="J444" s="19">
        <v>4</v>
      </c>
    </row>
    <row r="445" spans="1:10" outlineLevel="3" x14ac:dyDescent="0.2">
      <c r="A445" s="19"/>
      <c r="B445" s="27"/>
      <c r="C445" s="26"/>
      <c r="D445" s="26"/>
      <c r="E445" s="78" t="s">
        <v>398</v>
      </c>
      <c r="F445" s="26" t="s">
        <v>394</v>
      </c>
      <c r="G445" s="26" t="s">
        <v>369</v>
      </c>
      <c r="H445" s="19">
        <v>2</v>
      </c>
      <c r="I445" s="19">
        <v>2</v>
      </c>
      <c r="J445" s="19">
        <v>2</v>
      </c>
    </row>
    <row r="446" spans="1:10" outlineLevel="3" x14ac:dyDescent="0.2">
      <c r="A446" s="19"/>
      <c r="B446" s="27"/>
      <c r="C446" s="26"/>
      <c r="D446" s="26"/>
      <c r="E446" s="78" t="s">
        <v>400</v>
      </c>
      <c r="F446" s="26" t="s">
        <v>394</v>
      </c>
      <c r="G446" s="26" t="s">
        <v>369</v>
      </c>
      <c r="H446" s="19">
        <v>0</v>
      </c>
      <c r="I446" s="19">
        <v>0</v>
      </c>
      <c r="J446" s="19">
        <v>0</v>
      </c>
    </row>
    <row r="447" spans="1:10" outlineLevel="2" x14ac:dyDescent="0.2">
      <c r="A447" s="19"/>
      <c r="B447" s="27"/>
      <c r="C447" s="40" t="s">
        <v>34</v>
      </c>
      <c r="D447" s="40"/>
      <c r="E447" s="98" t="s">
        <v>406</v>
      </c>
      <c r="F447" s="26"/>
      <c r="G447" s="26"/>
      <c r="H447" s="19"/>
      <c r="I447" s="19"/>
      <c r="J447" s="19"/>
    </row>
    <row r="448" spans="1:10" outlineLevel="3" x14ac:dyDescent="0.2">
      <c r="A448" s="19"/>
      <c r="B448" s="27"/>
      <c r="C448" s="26"/>
      <c r="D448" s="26"/>
      <c r="E448" s="39" t="s">
        <v>45</v>
      </c>
      <c r="F448" s="26" t="s">
        <v>45</v>
      </c>
      <c r="G448" s="26" t="s">
        <v>140</v>
      </c>
      <c r="H448" s="19">
        <v>0</v>
      </c>
      <c r="I448" s="19">
        <v>0</v>
      </c>
      <c r="J448" s="19">
        <v>0</v>
      </c>
    </row>
    <row r="449" spans="1:10" outlineLevel="3" x14ac:dyDescent="0.2">
      <c r="A449" s="19"/>
      <c r="B449" s="27"/>
      <c r="C449" s="26"/>
      <c r="D449" s="26"/>
      <c r="E449" s="39" t="s">
        <v>47</v>
      </c>
      <c r="F449" s="26" t="s">
        <v>364</v>
      </c>
      <c r="G449" s="26" t="s">
        <v>360</v>
      </c>
      <c r="H449" s="19">
        <f>SUM(H453:H455)</f>
        <v>5</v>
      </c>
      <c r="I449" s="19">
        <f>SUM(I453:I455)</f>
        <v>5</v>
      </c>
      <c r="J449" s="19">
        <f>SUM(J453:J455)</f>
        <v>5</v>
      </c>
    </row>
    <row r="450" spans="1:10" ht="25.5" outlineLevel="3" x14ac:dyDescent="0.2">
      <c r="A450" s="19"/>
      <c r="B450" s="27"/>
      <c r="C450" s="26" t="s">
        <v>389</v>
      </c>
      <c r="D450" s="26"/>
      <c r="E450" s="39"/>
      <c r="F450" s="26"/>
      <c r="G450" s="27"/>
      <c r="H450" s="19"/>
      <c r="I450" s="19"/>
      <c r="J450" s="19"/>
    </row>
    <row r="451" spans="1:10" outlineLevel="3" x14ac:dyDescent="0.2">
      <c r="A451" s="19"/>
      <c r="B451" s="27"/>
      <c r="C451" s="26" t="s">
        <v>41</v>
      </c>
      <c r="D451" s="26"/>
      <c r="E451" s="39" t="s">
        <v>390</v>
      </c>
      <c r="F451" s="26"/>
      <c r="G451" s="27"/>
      <c r="H451" s="19"/>
      <c r="I451" s="19"/>
      <c r="J451" s="19"/>
    </row>
    <row r="452" spans="1:10" outlineLevel="3" x14ac:dyDescent="0.2">
      <c r="A452" s="19"/>
      <c r="B452" s="27" t="str">
        <f t="shared" ref="B452" si="104">IF(ISBLANK(D452),"",_xlfn.CONCAT($A$290,".",D452))</f>
        <v>NNCN-1.9</v>
      </c>
      <c r="C452" s="26"/>
      <c r="D452" s="26">
        <v>9</v>
      </c>
      <c r="E452" s="39" t="s">
        <v>45</v>
      </c>
      <c r="F452" s="26" t="s">
        <v>45</v>
      </c>
      <c r="G452" s="26" t="s">
        <v>140</v>
      </c>
      <c r="H452" s="19">
        <v>0</v>
      </c>
      <c r="I452" s="19">
        <v>0</v>
      </c>
      <c r="J452" s="19">
        <v>0</v>
      </c>
    </row>
    <row r="453" spans="1:10" outlineLevel="3" x14ac:dyDescent="0.2">
      <c r="A453" s="19"/>
      <c r="B453" s="27" t="str">
        <f>IF(ISBLANK(D453),"",_xlfn.CONCAT($A$291,".",D453))</f>
        <v>NNCN-2.9</v>
      </c>
      <c r="C453" s="26"/>
      <c r="D453" s="26">
        <v>9</v>
      </c>
      <c r="E453" s="39" t="s">
        <v>47</v>
      </c>
      <c r="F453" s="26" t="s">
        <v>139</v>
      </c>
      <c r="G453" s="27" t="s">
        <v>140</v>
      </c>
      <c r="H453" s="19">
        <v>5</v>
      </c>
      <c r="I453" s="19">
        <v>5</v>
      </c>
      <c r="J453" s="19">
        <v>5</v>
      </c>
    </row>
    <row r="454" spans="1:10" outlineLevel="3" x14ac:dyDescent="0.2">
      <c r="A454" s="19"/>
      <c r="B454" s="27" t="str">
        <f>IF(ISBLANK(D454),"",_xlfn.CONCAT($A$292,".",D454))</f>
        <v>NNCN-3.9</v>
      </c>
      <c r="C454" s="26"/>
      <c r="D454" s="26">
        <v>9</v>
      </c>
      <c r="E454" s="39" t="s">
        <v>391</v>
      </c>
      <c r="F454" s="26" t="s">
        <v>392</v>
      </c>
      <c r="G454" s="26" t="s">
        <v>366</v>
      </c>
      <c r="H454" s="19">
        <v>0</v>
      </c>
      <c r="I454" s="19">
        <v>0</v>
      </c>
      <c r="J454" s="19">
        <v>0</v>
      </c>
    </row>
    <row r="455" spans="1:10" outlineLevel="3" x14ac:dyDescent="0.2">
      <c r="A455" s="19"/>
      <c r="B455" s="27" t="str">
        <f>IF(ISBLANK(D455),"",_xlfn.CONCAT($A$293,".",D455))</f>
        <v>NNCN-4.9</v>
      </c>
      <c r="C455" s="26"/>
      <c r="D455" s="26">
        <v>9</v>
      </c>
      <c r="E455" s="39" t="s">
        <v>393</v>
      </c>
      <c r="F455" s="26" t="s">
        <v>394</v>
      </c>
      <c r="G455" s="26" t="s">
        <v>369</v>
      </c>
      <c r="H455" s="19">
        <v>0</v>
      </c>
      <c r="I455" s="19">
        <v>0</v>
      </c>
      <c r="J455" s="19">
        <v>0</v>
      </c>
    </row>
    <row r="456" spans="1:10" outlineLevel="3" x14ac:dyDescent="0.2">
      <c r="A456" s="19"/>
      <c r="B456" s="27"/>
      <c r="C456" s="26" t="s">
        <v>42</v>
      </c>
      <c r="D456" s="26"/>
      <c r="E456" s="39" t="s">
        <v>395</v>
      </c>
      <c r="F456" s="26"/>
      <c r="G456" s="26"/>
      <c r="H456" s="19"/>
      <c r="I456" s="19"/>
      <c r="J456" s="19"/>
    </row>
    <row r="457" spans="1:10" outlineLevel="3" x14ac:dyDescent="0.2">
      <c r="A457" s="19"/>
      <c r="B457" s="27"/>
      <c r="C457" s="26"/>
      <c r="D457" s="26"/>
      <c r="E457" s="39" t="s">
        <v>123</v>
      </c>
      <c r="F457" s="26" t="s">
        <v>139</v>
      </c>
      <c r="G457" s="27" t="s">
        <v>140</v>
      </c>
      <c r="H457" s="19">
        <v>0</v>
      </c>
      <c r="I457" s="19">
        <v>0</v>
      </c>
      <c r="J457" s="19">
        <v>0</v>
      </c>
    </row>
    <row r="458" spans="1:10" outlineLevel="3" x14ac:dyDescent="0.2">
      <c r="A458" s="19"/>
      <c r="B458" s="27"/>
      <c r="C458" s="26"/>
      <c r="D458" s="26"/>
      <c r="E458" s="39" t="s">
        <v>122</v>
      </c>
      <c r="F458" s="26" t="s">
        <v>396</v>
      </c>
      <c r="G458" s="26" t="s">
        <v>397</v>
      </c>
      <c r="H458" s="19">
        <v>5</v>
      </c>
      <c r="I458" s="19">
        <v>5</v>
      </c>
      <c r="J458" s="19">
        <v>5</v>
      </c>
    </row>
    <row r="459" spans="1:10" outlineLevel="3" x14ac:dyDescent="0.2">
      <c r="A459" s="19"/>
      <c r="B459" s="27"/>
      <c r="C459" s="26"/>
      <c r="D459" s="26"/>
      <c r="E459" s="39" t="s">
        <v>398</v>
      </c>
      <c r="F459" s="26" t="s">
        <v>394</v>
      </c>
      <c r="G459" s="26" t="s">
        <v>369</v>
      </c>
      <c r="H459" s="19">
        <v>0</v>
      </c>
      <c r="I459" s="19">
        <v>0</v>
      </c>
      <c r="J459" s="19">
        <v>0</v>
      </c>
    </row>
    <row r="460" spans="1:10" outlineLevel="3" x14ac:dyDescent="0.2">
      <c r="A460" s="19"/>
      <c r="B460" s="27"/>
      <c r="C460" s="26"/>
      <c r="D460" s="26"/>
      <c r="E460" s="39" t="s">
        <v>400</v>
      </c>
      <c r="F460" s="26" t="s">
        <v>394</v>
      </c>
      <c r="G460" s="26" t="s">
        <v>369</v>
      </c>
      <c r="H460" s="19">
        <v>0</v>
      </c>
      <c r="I460" s="19">
        <v>0</v>
      </c>
      <c r="J460" s="19">
        <v>0</v>
      </c>
    </row>
    <row r="461" spans="1:10" ht="25.5" outlineLevel="2" x14ac:dyDescent="0.2">
      <c r="A461" s="19"/>
      <c r="B461" s="27"/>
      <c r="C461" s="40" t="s">
        <v>35</v>
      </c>
      <c r="D461" s="40"/>
      <c r="E461" s="98" t="s">
        <v>407</v>
      </c>
      <c r="F461" s="26"/>
      <c r="G461" s="26"/>
      <c r="H461" s="19"/>
      <c r="I461" s="19"/>
      <c r="J461" s="19"/>
    </row>
    <row r="462" spans="1:10" outlineLevel="3" x14ac:dyDescent="0.2">
      <c r="A462" s="19"/>
      <c r="B462" s="27"/>
      <c r="C462" s="26"/>
      <c r="D462" s="26"/>
      <c r="E462" s="78" t="s">
        <v>45</v>
      </c>
      <c r="F462" s="26" t="s">
        <v>45</v>
      </c>
      <c r="G462" s="26" t="s">
        <v>140</v>
      </c>
      <c r="H462" s="19">
        <v>0</v>
      </c>
      <c r="I462" s="19">
        <v>0</v>
      </c>
      <c r="J462" s="183">
        <v>1</v>
      </c>
    </row>
    <row r="463" spans="1:10" outlineLevel="3" x14ac:dyDescent="0.2">
      <c r="A463" s="19"/>
      <c r="B463" s="27"/>
      <c r="C463" s="26"/>
      <c r="D463" s="26"/>
      <c r="E463" s="78" t="s">
        <v>47</v>
      </c>
      <c r="F463" s="26" t="s">
        <v>364</v>
      </c>
      <c r="G463" s="26" t="s">
        <v>360</v>
      </c>
      <c r="H463" s="19">
        <f>SUM(H468:H470)</f>
        <v>13</v>
      </c>
      <c r="I463" s="19">
        <f>SUM(I468:I470)</f>
        <v>13</v>
      </c>
      <c r="J463" s="19">
        <f>SUM(J468:J470)</f>
        <v>13</v>
      </c>
    </row>
    <row r="464" spans="1:10" ht="25.5" outlineLevel="3" x14ac:dyDescent="0.2">
      <c r="A464" s="19"/>
      <c r="B464" s="27"/>
      <c r="C464" s="26"/>
      <c r="D464" s="26"/>
      <c r="E464" s="78" t="s">
        <v>378</v>
      </c>
      <c r="F464" s="26" t="s">
        <v>368</v>
      </c>
      <c r="G464" s="27" t="s">
        <v>140</v>
      </c>
      <c r="H464" s="19">
        <v>2</v>
      </c>
      <c r="I464" s="19">
        <v>2</v>
      </c>
      <c r="J464" s="183">
        <v>1</v>
      </c>
    </row>
    <row r="465" spans="1:10" ht="25.5" outlineLevel="3" x14ac:dyDescent="0.2">
      <c r="A465" s="19"/>
      <c r="B465" s="27"/>
      <c r="C465" s="26" t="s">
        <v>389</v>
      </c>
      <c r="D465" s="26"/>
      <c r="E465" s="78"/>
      <c r="F465" s="26"/>
      <c r="G465" s="27"/>
      <c r="H465" s="19"/>
      <c r="I465" s="19"/>
      <c r="J465" s="19"/>
    </row>
    <row r="466" spans="1:10" outlineLevel="3" x14ac:dyDescent="0.2">
      <c r="A466" s="19"/>
      <c r="B466" s="27"/>
      <c r="C466" s="26" t="s">
        <v>41</v>
      </c>
      <c r="D466" s="26"/>
      <c r="E466" s="78" t="s">
        <v>390</v>
      </c>
      <c r="F466" s="26"/>
      <c r="G466" s="27"/>
      <c r="H466" s="19"/>
      <c r="I466" s="19"/>
      <c r="J466" s="19"/>
    </row>
    <row r="467" spans="1:10" outlineLevel="3" x14ac:dyDescent="0.2">
      <c r="A467" s="19"/>
      <c r="B467" s="27" t="str">
        <f t="shared" ref="B467" si="105">IF(ISBLANK(D467),"",_xlfn.CONCAT($A$290,".",D467))</f>
        <v>NNCN-1.10</v>
      </c>
      <c r="C467" s="26"/>
      <c r="D467" s="26">
        <v>10</v>
      </c>
      <c r="E467" s="78" t="s">
        <v>45</v>
      </c>
      <c r="F467" s="26" t="s">
        <v>45</v>
      </c>
      <c r="G467" s="26" t="s">
        <v>140</v>
      </c>
      <c r="H467" s="19">
        <v>0</v>
      </c>
      <c r="I467" s="19">
        <v>0</v>
      </c>
      <c r="J467" s="19">
        <v>0</v>
      </c>
    </row>
    <row r="468" spans="1:10" outlineLevel="3" x14ac:dyDescent="0.2">
      <c r="A468" s="19"/>
      <c r="B468" s="27" t="str">
        <f>IF(ISBLANK(D468),"",_xlfn.CONCAT($A$291,".",D468))</f>
        <v>NNCN-2.10</v>
      </c>
      <c r="C468" s="26"/>
      <c r="D468" s="26">
        <v>10</v>
      </c>
      <c r="E468" s="78" t="s">
        <v>47</v>
      </c>
      <c r="F468" s="26" t="s">
        <v>139</v>
      </c>
      <c r="G468" s="27" t="s">
        <v>140</v>
      </c>
      <c r="H468" s="19">
        <v>3</v>
      </c>
      <c r="I468" s="19">
        <v>3</v>
      </c>
      <c r="J468" s="183">
        <v>3</v>
      </c>
    </row>
    <row r="469" spans="1:10" outlineLevel="3" x14ac:dyDescent="0.2">
      <c r="A469" s="19"/>
      <c r="B469" s="27" t="str">
        <f>IF(ISBLANK(D469),"",_xlfn.CONCAT($A$292,".",D469))</f>
        <v>NNCN-3.10</v>
      </c>
      <c r="C469" s="26"/>
      <c r="D469" s="26">
        <v>10</v>
      </c>
      <c r="E469" s="78" t="s">
        <v>391</v>
      </c>
      <c r="F469" s="26" t="s">
        <v>392</v>
      </c>
      <c r="G469" s="26" t="s">
        <v>366</v>
      </c>
      <c r="H469" s="19">
        <v>8</v>
      </c>
      <c r="I469" s="19">
        <v>8</v>
      </c>
      <c r="J469" s="19">
        <v>7</v>
      </c>
    </row>
    <row r="470" spans="1:10" outlineLevel="3" x14ac:dyDescent="0.2">
      <c r="A470" s="19"/>
      <c r="B470" s="27" t="str">
        <f>IF(ISBLANK(D470),"",_xlfn.CONCAT($A$293,".",D470))</f>
        <v>NNCN-4.10</v>
      </c>
      <c r="C470" s="26"/>
      <c r="D470" s="26">
        <v>10</v>
      </c>
      <c r="E470" s="78" t="s">
        <v>393</v>
      </c>
      <c r="F470" s="26" t="s">
        <v>394</v>
      </c>
      <c r="G470" s="26" t="s">
        <v>369</v>
      </c>
      <c r="H470" s="19">
        <v>2</v>
      </c>
      <c r="I470" s="19">
        <v>2</v>
      </c>
      <c r="J470" s="183">
        <v>3</v>
      </c>
    </row>
    <row r="471" spans="1:10" outlineLevel="3" x14ac:dyDescent="0.2">
      <c r="A471" s="19"/>
      <c r="B471" s="27"/>
      <c r="C471" s="26" t="s">
        <v>42</v>
      </c>
      <c r="D471" s="26"/>
      <c r="E471" s="78" t="s">
        <v>395</v>
      </c>
      <c r="F471" s="26"/>
      <c r="G471" s="26"/>
      <c r="H471" s="19"/>
      <c r="I471" s="19"/>
      <c r="J471" s="19"/>
    </row>
    <row r="472" spans="1:10" outlineLevel="3" x14ac:dyDescent="0.2">
      <c r="A472" s="19"/>
      <c r="B472" s="27"/>
      <c r="C472" s="26"/>
      <c r="D472" s="26"/>
      <c r="E472" s="78" t="s">
        <v>123</v>
      </c>
      <c r="F472" s="26" t="s">
        <v>396</v>
      </c>
      <c r="G472" s="26" t="s">
        <v>397</v>
      </c>
      <c r="H472" s="19">
        <v>4</v>
      </c>
      <c r="I472" s="19">
        <v>3</v>
      </c>
      <c r="J472" s="19">
        <v>2</v>
      </c>
    </row>
    <row r="473" spans="1:10" outlineLevel="3" x14ac:dyDescent="0.2">
      <c r="A473" s="19"/>
      <c r="B473" s="27"/>
      <c r="C473" s="26"/>
      <c r="D473" s="26"/>
      <c r="E473" s="78" t="s">
        <v>122</v>
      </c>
      <c r="F473" s="26" t="s">
        <v>396</v>
      </c>
      <c r="G473" s="26" t="s">
        <v>397</v>
      </c>
      <c r="H473" s="19">
        <v>6</v>
      </c>
      <c r="I473" s="19">
        <v>6</v>
      </c>
      <c r="J473" s="19">
        <v>6</v>
      </c>
    </row>
    <row r="474" spans="1:10" outlineLevel="3" x14ac:dyDescent="0.2">
      <c r="A474" s="19"/>
      <c r="B474" s="27"/>
      <c r="C474" s="26"/>
      <c r="D474" s="26"/>
      <c r="E474" s="78" t="s">
        <v>398</v>
      </c>
      <c r="F474" s="26" t="s">
        <v>394</v>
      </c>
      <c r="G474" s="26" t="s">
        <v>369</v>
      </c>
      <c r="H474" s="19">
        <v>2</v>
      </c>
      <c r="I474" s="19">
        <v>3</v>
      </c>
      <c r="J474" s="19">
        <v>4</v>
      </c>
    </row>
    <row r="475" spans="1:10" outlineLevel="3" x14ac:dyDescent="0.2">
      <c r="A475" s="19"/>
      <c r="B475" s="27"/>
      <c r="C475" s="26"/>
      <c r="D475" s="26"/>
      <c r="E475" s="78" t="s">
        <v>400</v>
      </c>
      <c r="F475" s="26" t="s">
        <v>394</v>
      </c>
      <c r="G475" s="26" t="s">
        <v>369</v>
      </c>
      <c r="H475" s="19">
        <v>1</v>
      </c>
      <c r="I475" s="19">
        <v>1</v>
      </c>
      <c r="J475" s="19">
        <v>1</v>
      </c>
    </row>
    <row r="476" spans="1:10" ht="25.5" outlineLevel="2" x14ac:dyDescent="0.2">
      <c r="A476" s="33"/>
      <c r="B476" s="27"/>
      <c r="C476" s="40" t="s">
        <v>36</v>
      </c>
      <c r="D476" s="40"/>
      <c r="E476" s="98" t="s">
        <v>408</v>
      </c>
      <c r="F476" s="26"/>
      <c r="G476" s="26"/>
      <c r="H476" s="33"/>
      <c r="I476" s="33"/>
      <c r="J476" s="33"/>
    </row>
    <row r="477" spans="1:10" outlineLevel="3" x14ac:dyDescent="0.2">
      <c r="A477" s="19"/>
      <c r="B477" s="27"/>
      <c r="C477" s="26"/>
      <c r="D477" s="26"/>
      <c r="E477" s="78" t="s">
        <v>45</v>
      </c>
      <c r="F477" s="26" t="s">
        <v>45</v>
      </c>
      <c r="G477" s="27" t="s">
        <v>140</v>
      </c>
      <c r="H477" s="19">
        <v>1</v>
      </c>
      <c r="I477" s="19">
        <v>1</v>
      </c>
      <c r="J477" s="19">
        <v>1</v>
      </c>
    </row>
    <row r="478" spans="1:10" outlineLevel="3" x14ac:dyDescent="0.2">
      <c r="A478" s="19"/>
      <c r="B478" s="27"/>
      <c r="C478" s="26"/>
      <c r="D478" s="26"/>
      <c r="E478" s="78" t="s">
        <v>47</v>
      </c>
      <c r="F478" s="26" t="s">
        <v>364</v>
      </c>
      <c r="G478" s="26" t="s">
        <v>360</v>
      </c>
      <c r="H478" s="19">
        <f>SUM(H483:H485)</f>
        <v>8</v>
      </c>
      <c r="I478" s="19">
        <f>SUM(I483:I485)</f>
        <v>8</v>
      </c>
      <c r="J478" s="19">
        <f>SUM(J483:J485)</f>
        <v>8</v>
      </c>
    </row>
    <row r="479" spans="1:10" outlineLevel="3" x14ac:dyDescent="0.2">
      <c r="A479" s="19"/>
      <c r="B479" s="27"/>
      <c r="C479" s="26"/>
      <c r="D479" s="26"/>
      <c r="E479" s="39" t="s">
        <v>377</v>
      </c>
      <c r="F479" s="26" t="s">
        <v>368</v>
      </c>
      <c r="G479" s="26" t="s">
        <v>140</v>
      </c>
      <c r="H479" s="19">
        <v>1</v>
      </c>
      <c r="I479" s="19">
        <v>1</v>
      </c>
      <c r="J479" s="19">
        <v>1</v>
      </c>
    </row>
    <row r="480" spans="1:10" ht="25.5" outlineLevel="3" x14ac:dyDescent="0.2">
      <c r="A480" s="19"/>
      <c r="B480" s="27"/>
      <c r="C480" s="26" t="s">
        <v>389</v>
      </c>
      <c r="D480" s="26"/>
      <c r="E480" s="78"/>
      <c r="F480" s="26"/>
      <c r="G480" s="27"/>
      <c r="H480" s="19"/>
      <c r="I480" s="19"/>
      <c r="J480" s="19"/>
    </row>
    <row r="481" spans="1:10" outlineLevel="3" x14ac:dyDescent="0.2">
      <c r="A481" s="19"/>
      <c r="B481" s="27"/>
      <c r="C481" s="26" t="s">
        <v>41</v>
      </c>
      <c r="D481" s="26"/>
      <c r="E481" s="78" t="s">
        <v>390</v>
      </c>
      <c r="F481" s="26"/>
      <c r="G481" s="27"/>
      <c r="H481" s="19"/>
      <c r="I481" s="19"/>
      <c r="J481" s="19"/>
    </row>
    <row r="482" spans="1:10" outlineLevel="3" x14ac:dyDescent="0.2">
      <c r="A482" s="19"/>
      <c r="B482" s="27" t="str">
        <f t="shared" ref="B482" si="106">IF(ISBLANK(D482),"",_xlfn.CONCAT($A$290,".",D482))</f>
        <v>NNCN-1.11</v>
      </c>
      <c r="C482" s="26"/>
      <c r="D482" s="26">
        <v>11</v>
      </c>
      <c r="E482" s="78" t="s">
        <v>45</v>
      </c>
      <c r="F482" s="26" t="s">
        <v>45</v>
      </c>
      <c r="G482" s="27" t="s">
        <v>140</v>
      </c>
      <c r="H482" s="19">
        <v>1</v>
      </c>
      <c r="I482" s="19">
        <v>1</v>
      </c>
      <c r="J482" s="19">
        <v>1</v>
      </c>
    </row>
    <row r="483" spans="1:10" outlineLevel="3" x14ac:dyDescent="0.2">
      <c r="A483" s="19"/>
      <c r="B483" s="27" t="str">
        <f>IF(ISBLANK(D483),"",_xlfn.CONCAT($A$291,".",D483))</f>
        <v>NNCN-2.11</v>
      </c>
      <c r="C483" s="26"/>
      <c r="D483" s="26">
        <v>11</v>
      </c>
      <c r="E483" s="78" t="s">
        <v>47</v>
      </c>
      <c r="F483" s="26" t="s">
        <v>139</v>
      </c>
      <c r="G483" s="27" t="s">
        <v>140</v>
      </c>
      <c r="H483" s="19">
        <v>3</v>
      </c>
      <c r="I483" s="19">
        <v>3</v>
      </c>
      <c r="J483" s="19">
        <v>3</v>
      </c>
    </row>
    <row r="484" spans="1:10" outlineLevel="3" x14ac:dyDescent="0.2">
      <c r="A484" s="19"/>
      <c r="B484" s="27" t="str">
        <f>IF(ISBLANK(D484),"",_xlfn.CONCAT($A$292,".",D484))</f>
        <v>NNCN-3.11</v>
      </c>
      <c r="C484" s="26"/>
      <c r="D484" s="26">
        <v>11</v>
      </c>
      <c r="E484" s="78" t="s">
        <v>391</v>
      </c>
      <c r="F484" s="26" t="s">
        <v>392</v>
      </c>
      <c r="G484" s="26" t="s">
        <v>366</v>
      </c>
      <c r="H484" s="19">
        <v>3</v>
      </c>
      <c r="I484" s="19">
        <v>3</v>
      </c>
      <c r="J484" s="19">
        <v>2</v>
      </c>
    </row>
    <row r="485" spans="1:10" outlineLevel="3" x14ac:dyDescent="0.2">
      <c r="A485" s="19"/>
      <c r="B485" s="27" t="str">
        <f>IF(ISBLANK(D485),"",_xlfn.CONCAT($A$293,".",D485))</f>
        <v>NNCN-4.11</v>
      </c>
      <c r="C485" s="26"/>
      <c r="D485" s="26">
        <v>11</v>
      </c>
      <c r="E485" s="78" t="s">
        <v>393</v>
      </c>
      <c r="F485" s="26" t="s">
        <v>394</v>
      </c>
      <c r="G485" s="26" t="s">
        <v>369</v>
      </c>
      <c r="H485" s="19">
        <v>2</v>
      </c>
      <c r="I485" s="19">
        <v>2</v>
      </c>
      <c r="J485" s="19">
        <v>3</v>
      </c>
    </row>
    <row r="486" spans="1:10" outlineLevel="3" x14ac:dyDescent="0.2">
      <c r="A486" s="19"/>
      <c r="B486" s="27"/>
      <c r="C486" s="26" t="s">
        <v>42</v>
      </c>
      <c r="D486" s="26"/>
      <c r="E486" s="78" t="s">
        <v>395</v>
      </c>
      <c r="F486" s="26"/>
      <c r="G486" s="26"/>
      <c r="H486" s="19"/>
      <c r="I486" s="19"/>
      <c r="J486" s="19"/>
    </row>
    <row r="487" spans="1:10" outlineLevel="3" x14ac:dyDescent="0.2">
      <c r="A487" s="19"/>
      <c r="B487" s="27"/>
      <c r="C487" s="26"/>
      <c r="D487" s="26"/>
      <c r="E487" s="78" t="s">
        <v>123</v>
      </c>
      <c r="F487" s="26" t="s">
        <v>139</v>
      </c>
      <c r="G487" s="27" t="s">
        <v>140</v>
      </c>
      <c r="H487" s="19">
        <v>1</v>
      </c>
      <c r="I487" s="19">
        <v>1</v>
      </c>
      <c r="J487" s="19">
        <v>1</v>
      </c>
    </row>
    <row r="488" spans="1:10" outlineLevel="3" x14ac:dyDescent="0.2">
      <c r="A488" s="19"/>
      <c r="B488" s="27"/>
      <c r="C488" s="26"/>
      <c r="D488" s="26"/>
      <c r="E488" s="78" t="s">
        <v>122</v>
      </c>
      <c r="F488" s="26" t="s">
        <v>396</v>
      </c>
      <c r="G488" s="26" t="s">
        <v>397</v>
      </c>
      <c r="H488" s="19">
        <v>5</v>
      </c>
      <c r="I488" s="19">
        <v>5</v>
      </c>
      <c r="J488" s="19">
        <v>4</v>
      </c>
    </row>
    <row r="489" spans="1:10" outlineLevel="3" x14ac:dyDescent="0.2">
      <c r="A489" s="19"/>
      <c r="B489" s="27"/>
      <c r="C489" s="26"/>
      <c r="D489" s="26"/>
      <c r="E489" s="78" t="s">
        <v>398</v>
      </c>
      <c r="F489" s="26" t="s">
        <v>394</v>
      </c>
      <c r="G489" s="26" t="s">
        <v>369</v>
      </c>
      <c r="H489" s="19">
        <v>2</v>
      </c>
      <c r="I489" s="19">
        <v>2</v>
      </c>
      <c r="J489" s="19">
        <v>2</v>
      </c>
    </row>
    <row r="490" spans="1:10" outlineLevel="3" x14ac:dyDescent="0.2">
      <c r="A490" s="19"/>
      <c r="B490" s="27"/>
      <c r="C490" s="26"/>
      <c r="D490" s="26"/>
      <c r="E490" s="78" t="s">
        <v>400</v>
      </c>
      <c r="F490" s="26" t="s">
        <v>394</v>
      </c>
      <c r="G490" s="26" t="s">
        <v>369</v>
      </c>
      <c r="H490" s="19">
        <v>0</v>
      </c>
      <c r="I490" s="19">
        <v>0</v>
      </c>
      <c r="J490" s="19">
        <v>1</v>
      </c>
    </row>
    <row r="491" spans="1:10" ht="25.5" outlineLevel="2" x14ac:dyDescent="0.2">
      <c r="A491" s="19"/>
      <c r="B491" s="27"/>
      <c r="C491" s="40" t="s">
        <v>409</v>
      </c>
      <c r="D491" s="40"/>
      <c r="E491" s="98" t="s">
        <v>410</v>
      </c>
      <c r="F491" s="26"/>
      <c r="G491" s="26"/>
      <c r="H491" s="19"/>
      <c r="I491" s="19"/>
      <c r="J491" s="19"/>
    </row>
    <row r="492" spans="1:10" outlineLevel="3" x14ac:dyDescent="0.2">
      <c r="A492" s="19"/>
      <c r="B492" s="27"/>
      <c r="C492" s="26"/>
      <c r="D492" s="26"/>
      <c r="E492" s="78" t="s">
        <v>45</v>
      </c>
      <c r="F492" s="26" t="s">
        <v>45</v>
      </c>
      <c r="G492" s="27" t="s">
        <v>140</v>
      </c>
      <c r="H492" s="19">
        <v>0</v>
      </c>
      <c r="I492" s="19">
        <v>0</v>
      </c>
      <c r="J492" s="19">
        <v>0</v>
      </c>
    </row>
    <row r="493" spans="1:10" outlineLevel="3" x14ac:dyDescent="0.2">
      <c r="A493" s="19"/>
      <c r="B493" s="27"/>
      <c r="C493" s="26"/>
      <c r="D493" s="26"/>
      <c r="E493" s="78" t="s">
        <v>47</v>
      </c>
      <c r="F493" s="26" t="s">
        <v>364</v>
      </c>
      <c r="G493" s="26" t="s">
        <v>360</v>
      </c>
      <c r="H493" s="19">
        <f>SUM(H497:H499)</f>
        <v>6</v>
      </c>
      <c r="I493" s="19">
        <f>SUM(I497:I499)</f>
        <v>6</v>
      </c>
      <c r="J493" s="19">
        <f>SUM(J497:J499)</f>
        <v>6</v>
      </c>
    </row>
    <row r="494" spans="1:10" ht="25.5" outlineLevel="3" x14ac:dyDescent="0.2">
      <c r="A494" s="19"/>
      <c r="B494" s="27"/>
      <c r="C494" s="26" t="s">
        <v>389</v>
      </c>
      <c r="D494" s="26"/>
      <c r="E494" s="78"/>
      <c r="F494" s="26"/>
      <c r="G494" s="27"/>
      <c r="H494" s="19"/>
      <c r="I494" s="19"/>
      <c r="J494" s="19"/>
    </row>
    <row r="495" spans="1:10" outlineLevel="3" x14ac:dyDescent="0.2">
      <c r="A495" s="19"/>
      <c r="B495" s="27"/>
      <c r="C495" s="26" t="s">
        <v>41</v>
      </c>
      <c r="D495" s="26"/>
      <c r="E495" s="78" t="s">
        <v>390</v>
      </c>
      <c r="F495" s="26"/>
      <c r="G495" s="27"/>
      <c r="H495" s="19"/>
      <c r="I495" s="19"/>
      <c r="J495" s="19"/>
    </row>
    <row r="496" spans="1:10" outlineLevel="3" x14ac:dyDescent="0.2">
      <c r="A496" s="19"/>
      <c r="B496" s="27" t="str">
        <f t="shared" ref="B496" si="107">IF(ISBLANK(D496),"",_xlfn.CONCAT($A$290,".",D496))</f>
        <v>NNCN-1.12</v>
      </c>
      <c r="C496" s="26"/>
      <c r="D496" s="26">
        <v>12</v>
      </c>
      <c r="E496" s="78" t="s">
        <v>45</v>
      </c>
      <c r="F496" s="26" t="s">
        <v>45</v>
      </c>
      <c r="G496" s="27" t="s">
        <v>140</v>
      </c>
      <c r="H496" s="19">
        <v>0</v>
      </c>
      <c r="I496" s="19">
        <v>0</v>
      </c>
      <c r="J496" s="19">
        <v>0</v>
      </c>
    </row>
    <row r="497" spans="1:10" outlineLevel="3" x14ac:dyDescent="0.2">
      <c r="A497" s="19"/>
      <c r="B497" s="27" t="str">
        <f>IF(ISBLANK(D497),"",_xlfn.CONCAT($A$291,".",D497))</f>
        <v>NNCN-2.12</v>
      </c>
      <c r="C497" s="26"/>
      <c r="D497" s="26">
        <v>12</v>
      </c>
      <c r="E497" s="78" t="s">
        <v>47</v>
      </c>
      <c r="F497" s="26" t="s">
        <v>139</v>
      </c>
      <c r="G497" s="27" t="s">
        <v>140</v>
      </c>
      <c r="H497" s="19">
        <v>2</v>
      </c>
      <c r="I497" s="19">
        <v>2</v>
      </c>
      <c r="J497" s="19">
        <v>2</v>
      </c>
    </row>
    <row r="498" spans="1:10" outlineLevel="3" x14ac:dyDescent="0.2">
      <c r="A498" s="19"/>
      <c r="B498" s="27" t="str">
        <f>IF(ISBLANK(D498),"",_xlfn.CONCAT($A$292,".",D498))</f>
        <v>NNCN-3.12</v>
      </c>
      <c r="C498" s="26"/>
      <c r="D498" s="26">
        <v>12</v>
      </c>
      <c r="E498" s="78" t="s">
        <v>391</v>
      </c>
      <c r="F498" s="26" t="s">
        <v>392</v>
      </c>
      <c r="G498" s="26" t="s">
        <v>366</v>
      </c>
      <c r="H498" s="19">
        <v>3</v>
      </c>
      <c r="I498" s="19">
        <v>3</v>
      </c>
      <c r="J498" s="19">
        <v>2</v>
      </c>
    </row>
    <row r="499" spans="1:10" outlineLevel="3" x14ac:dyDescent="0.2">
      <c r="A499" s="19"/>
      <c r="B499" s="27" t="str">
        <f>IF(ISBLANK(D499),"",_xlfn.CONCAT($A$293,".",D499))</f>
        <v>NNCN-4.12</v>
      </c>
      <c r="C499" s="26"/>
      <c r="D499" s="26">
        <v>12</v>
      </c>
      <c r="E499" s="78" t="s">
        <v>393</v>
      </c>
      <c r="F499" s="26" t="s">
        <v>394</v>
      </c>
      <c r="G499" s="26" t="s">
        <v>369</v>
      </c>
      <c r="H499" s="19">
        <v>1</v>
      </c>
      <c r="I499" s="19">
        <v>1</v>
      </c>
      <c r="J499" s="19">
        <v>2</v>
      </c>
    </row>
    <row r="500" spans="1:10" outlineLevel="3" x14ac:dyDescent="0.2">
      <c r="A500" s="19"/>
      <c r="B500" s="27"/>
      <c r="C500" s="26" t="s">
        <v>42</v>
      </c>
      <c r="D500" s="26"/>
      <c r="E500" s="78" t="s">
        <v>395</v>
      </c>
      <c r="F500" s="26"/>
      <c r="G500" s="26"/>
      <c r="H500" s="19"/>
      <c r="I500" s="19"/>
      <c r="J500" s="19"/>
    </row>
    <row r="501" spans="1:10" outlineLevel="3" x14ac:dyDescent="0.2">
      <c r="A501" s="19"/>
      <c r="B501" s="27"/>
      <c r="C501" s="26"/>
      <c r="D501" s="26"/>
      <c r="E501" s="78" t="s">
        <v>123</v>
      </c>
      <c r="F501" s="26" t="s">
        <v>139</v>
      </c>
      <c r="G501" s="27" t="s">
        <v>140</v>
      </c>
      <c r="H501" s="19">
        <v>2</v>
      </c>
      <c r="I501" s="19">
        <v>2</v>
      </c>
      <c r="J501" s="19">
        <v>2</v>
      </c>
    </row>
    <row r="502" spans="1:10" outlineLevel="3" x14ac:dyDescent="0.2">
      <c r="A502" s="19"/>
      <c r="B502" s="27"/>
      <c r="C502" s="26"/>
      <c r="D502" s="26"/>
      <c r="E502" s="78" t="s">
        <v>122</v>
      </c>
      <c r="F502" s="26" t="s">
        <v>392</v>
      </c>
      <c r="G502" s="26" t="s">
        <v>366</v>
      </c>
      <c r="H502" s="19">
        <v>3</v>
      </c>
      <c r="I502" s="19">
        <v>3</v>
      </c>
      <c r="J502" s="19">
        <v>2</v>
      </c>
    </row>
    <row r="503" spans="1:10" outlineLevel="3" x14ac:dyDescent="0.2">
      <c r="A503" s="19"/>
      <c r="B503" s="27"/>
      <c r="C503" s="26"/>
      <c r="D503" s="26"/>
      <c r="E503" s="78" t="s">
        <v>398</v>
      </c>
      <c r="F503" s="26" t="s">
        <v>394</v>
      </c>
      <c r="G503" s="26" t="s">
        <v>369</v>
      </c>
      <c r="H503" s="19">
        <v>1</v>
      </c>
      <c r="I503" s="19">
        <v>1</v>
      </c>
      <c r="J503" s="19">
        <v>2</v>
      </c>
    </row>
    <row r="504" spans="1:10" outlineLevel="3" x14ac:dyDescent="0.2">
      <c r="A504" s="19"/>
      <c r="B504" s="27"/>
      <c r="C504" s="26"/>
      <c r="D504" s="26"/>
      <c r="E504" s="78" t="s">
        <v>400</v>
      </c>
      <c r="F504" s="26" t="s">
        <v>394</v>
      </c>
      <c r="G504" s="26" t="s">
        <v>369</v>
      </c>
      <c r="H504" s="19">
        <v>0</v>
      </c>
      <c r="I504" s="19">
        <v>0</v>
      </c>
      <c r="J504" s="19">
        <v>0</v>
      </c>
    </row>
    <row r="505" spans="1:10" outlineLevel="2" x14ac:dyDescent="0.2">
      <c r="A505" s="19"/>
      <c r="B505" s="27"/>
      <c r="C505" s="40" t="s">
        <v>411</v>
      </c>
      <c r="D505" s="40"/>
      <c r="E505" s="98" t="s">
        <v>412</v>
      </c>
      <c r="F505" s="26"/>
      <c r="G505" s="26"/>
      <c r="H505" s="19"/>
      <c r="I505" s="19"/>
      <c r="J505" s="19"/>
    </row>
    <row r="506" spans="1:10" outlineLevel="3" x14ac:dyDescent="0.2">
      <c r="A506" s="19"/>
      <c r="B506" s="27"/>
      <c r="C506" s="26"/>
      <c r="D506" s="26"/>
      <c r="E506" s="78" t="s">
        <v>45</v>
      </c>
      <c r="F506" s="26" t="s">
        <v>45</v>
      </c>
      <c r="G506" s="26" t="s">
        <v>140</v>
      </c>
      <c r="H506" s="19">
        <v>0</v>
      </c>
      <c r="I506" s="19">
        <v>1</v>
      </c>
      <c r="J506" s="19">
        <v>1</v>
      </c>
    </row>
    <row r="507" spans="1:10" outlineLevel="3" x14ac:dyDescent="0.2">
      <c r="A507" s="19"/>
      <c r="B507" s="27"/>
      <c r="C507" s="26"/>
      <c r="D507" s="26"/>
      <c r="E507" s="78" t="s">
        <v>47</v>
      </c>
      <c r="F507" s="26" t="s">
        <v>364</v>
      </c>
      <c r="G507" s="26" t="s">
        <v>360</v>
      </c>
      <c r="H507" s="19">
        <f>SUM(H511:H513)</f>
        <v>5</v>
      </c>
      <c r="I507" s="19">
        <f>SUM(I511:I513)</f>
        <v>5</v>
      </c>
      <c r="J507" s="19">
        <f>SUM(J511:J513)</f>
        <v>5</v>
      </c>
    </row>
    <row r="508" spans="1:10" ht="25.5" outlineLevel="3" x14ac:dyDescent="0.2">
      <c r="A508" s="19"/>
      <c r="B508" s="27"/>
      <c r="C508" s="26" t="s">
        <v>389</v>
      </c>
      <c r="D508" s="26"/>
      <c r="E508" s="78"/>
      <c r="F508" s="26"/>
      <c r="G508" s="27"/>
      <c r="H508" s="19"/>
      <c r="I508" s="19"/>
      <c r="J508" s="19"/>
    </row>
    <row r="509" spans="1:10" outlineLevel="3" x14ac:dyDescent="0.2">
      <c r="A509" s="19"/>
      <c r="B509" s="27"/>
      <c r="C509" s="26" t="s">
        <v>41</v>
      </c>
      <c r="D509" s="26"/>
      <c r="E509" s="78" t="s">
        <v>390</v>
      </c>
      <c r="F509" s="26"/>
      <c r="G509" s="27"/>
      <c r="H509" s="19"/>
      <c r="I509" s="19"/>
      <c r="J509" s="19"/>
    </row>
    <row r="510" spans="1:10" outlineLevel="3" x14ac:dyDescent="0.2">
      <c r="A510" s="19"/>
      <c r="B510" s="27" t="str">
        <f t="shared" ref="B510" si="108">IF(ISBLANK(D510),"",_xlfn.CONCAT($A$290,".",D510))</f>
        <v>NNCN-1.13</v>
      </c>
      <c r="C510" s="26"/>
      <c r="D510" s="26">
        <v>13</v>
      </c>
      <c r="E510" s="78" t="s">
        <v>45</v>
      </c>
      <c r="F510" s="26" t="s">
        <v>45</v>
      </c>
      <c r="G510" s="26" t="s">
        <v>140</v>
      </c>
      <c r="H510" s="19">
        <v>0</v>
      </c>
      <c r="I510" s="19">
        <v>1</v>
      </c>
      <c r="J510" s="19">
        <v>1</v>
      </c>
    </row>
    <row r="511" spans="1:10" outlineLevel="3" x14ac:dyDescent="0.2">
      <c r="A511" s="19"/>
      <c r="B511" s="27" t="str">
        <f>IF(ISBLANK(D511),"",_xlfn.CONCAT($A$291,".",D511))</f>
        <v>NNCN-2.13</v>
      </c>
      <c r="C511" s="26"/>
      <c r="D511" s="26">
        <v>13</v>
      </c>
      <c r="E511" s="78" t="s">
        <v>47</v>
      </c>
      <c r="F511" s="26" t="s">
        <v>139</v>
      </c>
      <c r="G511" s="27" t="s">
        <v>140</v>
      </c>
      <c r="H511" s="19">
        <v>2</v>
      </c>
      <c r="I511" s="19">
        <v>2</v>
      </c>
      <c r="J511" s="19">
        <v>2</v>
      </c>
    </row>
    <row r="512" spans="1:10" outlineLevel="3" x14ac:dyDescent="0.2">
      <c r="A512" s="19"/>
      <c r="B512" s="27" t="str">
        <f>IF(ISBLANK(D512),"",_xlfn.CONCAT($A$292,".",D512))</f>
        <v>NNCN-3.13</v>
      </c>
      <c r="C512" s="26"/>
      <c r="D512" s="26">
        <v>13</v>
      </c>
      <c r="E512" s="78" t="s">
        <v>391</v>
      </c>
      <c r="F512" s="26" t="s">
        <v>392</v>
      </c>
      <c r="G512" s="26" t="s">
        <v>366</v>
      </c>
      <c r="H512" s="19">
        <v>3</v>
      </c>
      <c r="I512" s="183">
        <v>2</v>
      </c>
      <c r="J512" s="183">
        <v>2</v>
      </c>
    </row>
    <row r="513" spans="1:10" outlineLevel="3" x14ac:dyDescent="0.2">
      <c r="A513" s="19"/>
      <c r="B513" s="27" t="str">
        <f>IF(ISBLANK(D513),"",_xlfn.CONCAT($A$293,".",D513))</f>
        <v>NNCN-4.13</v>
      </c>
      <c r="C513" s="26"/>
      <c r="D513" s="26">
        <v>13</v>
      </c>
      <c r="E513" s="78" t="s">
        <v>393</v>
      </c>
      <c r="F513" s="26" t="s">
        <v>394</v>
      </c>
      <c r="G513" s="26" t="s">
        <v>369</v>
      </c>
      <c r="H513" s="19">
        <v>0</v>
      </c>
      <c r="I513" s="183">
        <v>1</v>
      </c>
      <c r="J513" s="183">
        <v>1</v>
      </c>
    </row>
    <row r="514" spans="1:10" outlineLevel="3" x14ac:dyDescent="0.2">
      <c r="A514" s="19"/>
      <c r="B514" s="27"/>
      <c r="C514" s="26" t="s">
        <v>42</v>
      </c>
      <c r="D514" s="26"/>
      <c r="E514" s="78" t="s">
        <v>395</v>
      </c>
      <c r="F514" s="26"/>
      <c r="G514" s="26"/>
      <c r="H514" s="19"/>
      <c r="I514" s="19"/>
      <c r="J514" s="19"/>
    </row>
    <row r="515" spans="1:10" outlineLevel="3" x14ac:dyDescent="0.2">
      <c r="A515" s="19"/>
      <c r="B515" s="27"/>
      <c r="C515" s="26"/>
      <c r="D515" s="26"/>
      <c r="E515" s="78" t="s">
        <v>123</v>
      </c>
      <c r="F515" s="26" t="s">
        <v>396</v>
      </c>
      <c r="G515" s="26" t="s">
        <v>397</v>
      </c>
      <c r="H515" s="19">
        <v>0</v>
      </c>
      <c r="I515" s="19">
        <v>0</v>
      </c>
      <c r="J515" s="19">
        <v>0</v>
      </c>
    </row>
    <row r="516" spans="1:10" outlineLevel="3" x14ac:dyDescent="0.2">
      <c r="A516" s="19"/>
      <c r="B516" s="27"/>
      <c r="C516" s="26"/>
      <c r="D516" s="26"/>
      <c r="E516" s="78" t="s">
        <v>122</v>
      </c>
      <c r="F516" s="26" t="s">
        <v>396</v>
      </c>
      <c r="G516" s="26" t="s">
        <v>397</v>
      </c>
      <c r="H516" s="19">
        <v>5</v>
      </c>
      <c r="I516" s="19">
        <v>5</v>
      </c>
      <c r="J516" s="19">
        <v>5</v>
      </c>
    </row>
    <row r="517" spans="1:10" outlineLevel="3" x14ac:dyDescent="0.2">
      <c r="A517" s="19"/>
      <c r="B517" s="27"/>
      <c r="C517" s="26"/>
      <c r="D517" s="26"/>
      <c r="E517" s="78" t="s">
        <v>398</v>
      </c>
      <c r="F517" s="26" t="s">
        <v>394</v>
      </c>
      <c r="G517" s="26" t="s">
        <v>369</v>
      </c>
      <c r="H517" s="19">
        <v>0</v>
      </c>
      <c r="I517" s="19">
        <v>0</v>
      </c>
      <c r="J517" s="19">
        <v>0</v>
      </c>
    </row>
    <row r="518" spans="1:10" outlineLevel="3" x14ac:dyDescent="0.2">
      <c r="A518" s="19"/>
      <c r="B518" s="27"/>
      <c r="C518" s="26"/>
      <c r="D518" s="26"/>
      <c r="E518" s="78" t="s">
        <v>400</v>
      </c>
      <c r="F518" s="26" t="s">
        <v>394</v>
      </c>
      <c r="G518" s="26" t="s">
        <v>369</v>
      </c>
      <c r="H518" s="19">
        <v>0</v>
      </c>
      <c r="I518" s="19">
        <v>0</v>
      </c>
      <c r="J518" s="19">
        <v>0</v>
      </c>
    </row>
    <row r="519" spans="1:10" outlineLevel="2" x14ac:dyDescent="0.2">
      <c r="A519" s="19"/>
      <c r="B519" s="27"/>
      <c r="C519" s="40" t="s">
        <v>413</v>
      </c>
      <c r="D519" s="40"/>
      <c r="E519" s="98" t="s">
        <v>414</v>
      </c>
      <c r="F519" s="26"/>
      <c r="G519" s="26"/>
      <c r="H519" s="19"/>
      <c r="I519" s="19"/>
      <c r="J519" s="19"/>
    </row>
    <row r="520" spans="1:10" outlineLevel="3" x14ac:dyDescent="0.2">
      <c r="A520" s="19"/>
      <c r="B520" s="27"/>
      <c r="C520" s="26"/>
      <c r="D520" s="26"/>
      <c r="E520" s="78" t="s">
        <v>45</v>
      </c>
      <c r="F520" s="26" t="s">
        <v>45</v>
      </c>
      <c r="G520" s="26" t="s">
        <v>140</v>
      </c>
      <c r="H520" s="19">
        <v>0</v>
      </c>
      <c r="I520" s="19">
        <v>0</v>
      </c>
      <c r="J520" s="19">
        <v>0</v>
      </c>
    </row>
    <row r="521" spans="1:10" outlineLevel="3" x14ac:dyDescent="0.2">
      <c r="A521" s="19"/>
      <c r="B521" s="27"/>
      <c r="C521" s="26"/>
      <c r="D521" s="26"/>
      <c r="E521" s="78" t="s">
        <v>47</v>
      </c>
      <c r="F521" s="26" t="s">
        <v>364</v>
      </c>
      <c r="G521" s="26" t="s">
        <v>360</v>
      </c>
      <c r="H521" s="19">
        <f>SUM(H525:H527)</f>
        <v>3</v>
      </c>
      <c r="I521" s="19">
        <f>SUM(I525:I527)</f>
        <v>5</v>
      </c>
      <c r="J521" s="19">
        <f>SUM(J525:J527)</f>
        <v>6</v>
      </c>
    </row>
    <row r="522" spans="1:10" ht="25.5" outlineLevel="3" x14ac:dyDescent="0.2">
      <c r="A522" s="19"/>
      <c r="B522" s="27"/>
      <c r="C522" s="26" t="s">
        <v>389</v>
      </c>
      <c r="D522" s="26"/>
      <c r="E522" s="78"/>
      <c r="F522" s="26"/>
      <c r="G522" s="27"/>
      <c r="H522" s="19"/>
      <c r="I522" s="19"/>
      <c r="J522" s="19"/>
    </row>
    <row r="523" spans="1:10" outlineLevel="3" x14ac:dyDescent="0.2">
      <c r="A523" s="19"/>
      <c r="B523" s="27"/>
      <c r="C523" s="26" t="s">
        <v>41</v>
      </c>
      <c r="D523" s="26"/>
      <c r="E523" s="78" t="s">
        <v>390</v>
      </c>
      <c r="F523" s="26"/>
      <c r="G523" s="27"/>
      <c r="H523" s="19"/>
      <c r="I523" s="19"/>
      <c r="J523" s="19"/>
    </row>
    <row r="524" spans="1:10" outlineLevel="3" x14ac:dyDescent="0.2">
      <c r="A524" s="19"/>
      <c r="B524" s="27" t="str">
        <f t="shared" ref="B524" si="109">IF(ISBLANK(D524),"",_xlfn.CONCAT($A$290,".",D524))</f>
        <v>NNCN-1.14</v>
      </c>
      <c r="C524" s="26"/>
      <c r="D524" s="26">
        <v>14</v>
      </c>
      <c r="E524" s="78" t="s">
        <v>45</v>
      </c>
      <c r="F524" s="26" t="s">
        <v>45</v>
      </c>
      <c r="G524" s="26" t="s">
        <v>140</v>
      </c>
      <c r="H524" s="19">
        <v>0</v>
      </c>
      <c r="I524" s="19">
        <v>0</v>
      </c>
      <c r="J524" s="19">
        <v>0</v>
      </c>
    </row>
    <row r="525" spans="1:10" outlineLevel="3" x14ac:dyDescent="0.2">
      <c r="A525" s="19"/>
      <c r="B525" s="27" t="str">
        <f>IF(ISBLANK(D525),"",_xlfn.CONCAT($A$291,".",D525))</f>
        <v>NNCN-2.14</v>
      </c>
      <c r="C525" s="26"/>
      <c r="D525" s="26">
        <v>14</v>
      </c>
      <c r="E525" s="78" t="s">
        <v>47</v>
      </c>
      <c r="F525" s="26" t="s">
        <v>139</v>
      </c>
      <c r="G525" s="27" t="s">
        <v>140</v>
      </c>
      <c r="H525" s="19">
        <v>2</v>
      </c>
      <c r="I525" s="19">
        <v>3</v>
      </c>
      <c r="J525" s="19">
        <v>2</v>
      </c>
    </row>
    <row r="526" spans="1:10" outlineLevel="3" x14ac:dyDescent="0.2">
      <c r="A526" s="19"/>
      <c r="B526" s="27" t="str">
        <f>IF(ISBLANK(D526),"",_xlfn.CONCAT($A$292,".",D526))</f>
        <v>NNCN-3.14</v>
      </c>
      <c r="C526" s="26"/>
      <c r="D526" s="26">
        <v>14</v>
      </c>
      <c r="E526" s="78" t="s">
        <v>391</v>
      </c>
      <c r="F526" s="26" t="s">
        <v>392</v>
      </c>
      <c r="G526" s="26" t="s">
        <v>366</v>
      </c>
      <c r="H526" s="19">
        <v>1</v>
      </c>
      <c r="I526" s="19">
        <v>2</v>
      </c>
      <c r="J526" s="19">
        <v>3</v>
      </c>
    </row>
    <row r="527" spans="1:10" outlineLevel="3" x14ac:dyDescent="0.2">
      <c r="A527" s="19"/>
      <c r="B527" s="27" t="str">
        <f>IF(ISBLANK(D527),"",_xlfn.CONCAT($A$293,".",D527))</f>
        <v>NNCN-4.14</v>
      </c>
      <c r="C527" s="26"/>
      <c r="D527" s="26">
        <v>14</v>
      </c>
      <c r="E527" s="78" t="s">
        <v>393</v>
      </c>
      <c r="F527" s="26" t="s">
        <v>394</v>
      </c>
      <c r="G527" s="26" t="s">
        <v>369</v>
      </c>
      <c r="H527" s="19">
        <v>0</v>
      </c>
      <c r="I527" s="19">
        <v>0</v>
      </c>
      <c r="J527" s="19">
        <v>1</v>
      </c>
    </row>
    <row r="528" spans="1:10" outlineLevel="3" x14ac:dyDescent="0.2">
      <c r="A528" s="19"/>
      <c r="B528" s="27"/>
      <c r="C528" s="26" t="s">
        <v>42</v>
      </c>
      <c r="D528" s="26"/>
      <c r="E528" s="78" t="s">
        <v>395</v>
      </c>
      <c r="F528" s="26"/>
      <c r="G528" s="26"/>
      <c r="H528" s="19"/>
      <c r="I528" s="19"/>
      <c r="J528" s="19"/>
    </row>
    <row r="529" spans="1:10" outlineLevel="3" x14ac:dyDescent="0.2">
      <c r="A529" s="19"/>
      <c r="B529" s="27"/>
      <c r="C529" s="26"/>
      <c r="D529" s="26"/>
      <c r="E529" s="78" t="s">
        <v>123</v>
      </c>
      <c r="F529" s="26" t="s">
        <v>396</v>
      </c>
      <c r="G529" s="26" t="s">
        <v>397</v>
      </c>
      <c r="H529" s="19">
        <v>1</v>
      </c>
      <c r="I529" s="19">
        <v>0</v>
      </c>
      <c r="J529" s="19">
        <v>1</v>
      </c>
    </row>
    <row r="530" spans="1:10" outlineLevel="3" x14ac:dyDescent="0.2">
      <c r="A530" s="19"/>
      <c r="B530" s="27"/>
      <c r="C530" s="26"/>
      <c r="D530" s="26"/>
      <c r="E530" s="78" t="s">
        <v>122</v>
      </c>
      <c r="F530" s="26" t="s">
        <v>396</v>
      </c>
      <c r="G530" s="26" t="s">
        <v>397</v>
      </c>
      <c r="H530" s="19">
        <v>1</v>
      </c>
      <c r="I530" s="19">
        <v>5</v>
      </c>
      <c r="J530" s="19">
        <v>5</v>
      </c>
    </row>
    <row r="531" spans="1:10" outlineLevel="3" x14ac:dyDescent="0.2">
      <c r="A531" s="19"/>
      <c r="B531" s="27"/>
      <c r="C531" s="26"/>
      <c r="D531" s="26"/>
      <c r="E531" s="78" t="s">
        <v>398</v>
      </c>
      <c r="F531" s="26" t="s">
        <v>394</v>
      </c>
      <c r="G531" s="26" t="s">
        <v>369</v>
      </c>
      <c r="H531" s="19">
        <v>0</v>
      </c>
      <c r="I531" s="19">
        <v>0</v>
      </c>
      <c r="J531" s="19">
        <v>0</v>
      </c>
    </row>
    <row r="532" spans="1:10" outlineLevel="3" x14ac:dyDescent="0.2">
      <c r="A532" s="19"/>
      <c r="B532" s="27"/>
      <c r="C532" s="26"/>
      <c r="D532" s="26"/>
      <c r="E532" s="78" t="s">
        <v>400</v>
      </c>
      <c r="F532" s="26" t="s">
        <v>394</v>
      </c>
      <c r="G532" s="26" t="s">
        <v>369</v>
      </c>
      <c r="H532" s="19">
        <v>0</v>
      </c>
      <c r="I532" s="19">
        <v>0</v>
      </c>
      <c r="J532" s="19">
        <v>0</v>
      </c>
    </row>
    <row r="533" spans="1:10" ht="25.5" outlineLevel="2" collapsed="1" x14ac:dyDescent="0.2">
      <c r="A533" s="19"/>
      <c r="B533" s="27"/>
      <c r="C533" s="40" t="s">
        <v>415</v>
      </c>
      <c r="D533" s="40"/>
      <c r="E533" s="98" t="s">
        <v>416</v>
      </c>
      <c r="F533" s="26"/>
      <c r="G533" s="26"/>
      <c r="H533" s="19"/>
      <c r="I533" s="19"/>
      <c r="J533" s="19"/>
    </row>
    <row r="534" spans="1:10" hidden="1" outlineLevel="3" x14ac:dyDescent="0.2">
      <c r="A534" s="19"/>
      <c r="B534" s="27"/>
      <c r="C534" s="26"/>
      <c r="D534" s="26"/>
      <c r="E534" s="78" t="s">
        <v>45</v>
      </c>
      <c r="F534" s="26" t="s">
        <v>45</v>
      </c>
      <c r="G534" s="27" t="s">
        <v>140</v>
      </c>
      <c r="H534" s="19">
        <v>0</v>
      </c>
      <c r="I534" s="19">
        <v>0</v>
      </c>
      <c r="J534" s="19">
        <v>0</v>
      </c>
    </row>
    <row r="535" spans="1:10" hidden="1" outlineLevel="3" x14ac:dyDescent="0.2">
      <c r="A535" s="19"/>
      <c r="B535" s="27"/>
      <c r="C535" s="26"/>
      <c r="D535" s="26"/>
      <c r="E535" s="78" t="s">
        <v>47</v>
      </c>
      <c r="F535" s="26" t="s">
        <v>364</v>
      </c>
      <c r="G535" s="26" t="s">
        <v>360</v>
      </c>
      <c r="H535" s="19">
        <f>SUM(H539:H541)</f>
        <v>6</v>
      </c>
      <c r="I535" s="19">
        <f>SUM(I539:I541)</f>
        <v>6</v>
      </c>
      <c r="J535" s="19">
        <f>SUM(J539:J541)</f>
        <v>6</v>
      </c>
    </row>
    <row r="536" spans="1:10" ht="25.5" hidden="1" outlineLevel="3" x14ac:dyDescent="0.2">
      <c r="A536" s="19"/>
      <c r="B536" s="27"/>
      <c r="C536" s="26" t="s">
        <v>389</v>
      </c>
      <c r="D536" s="26"/>
      <c r="E536" s="78"/>
      <c r="F536" s="26"/>
      <c r="G536" s="27"/>
      <c r="H536" s="19"/>
      <c r="I536" s="19"/>
      <c r="J536" s="19"/>
    </row>
    <row r="537" spans="1:10" hidden="1" outlineLevel="3" x14ac:dyDescent="0.2">
      <c r="A537" s="19"/>
      <c r="B537" s="27"/>
      <c r="C537" s="26" t="s">
        <v>41</v>
      </c>
      <c r="D537" s="26"/>
      <c r="E537" s="78" t="s">
        <v>390</v>
      </c>
      <c r="F537" s="26"/>
      <c r="G537" s="27"/>
      <c r="H537" s="19"/>
      <c r="I537" s="19"/>
      <c r="J537" s="19"/>
    </row>
    <row r="538" spans="1:10" hidden="1" outlineLevel="3" x14ac:dyDescent="0.2">
      <c r="A538" s="19"/>
      <c r="B538" s="27" t="str">
        <f t="shared" ref="B538" si="110">IF(ISBLANK(D538),"",_xlfn.CONCAT($A$290,".",D538))</f>
        <v>NNCN-1.15</v>
      </c>
      <c r="C538" s="26"/>
      <c r="D538" s="26">
        <v>15</v>
      </c>
      <c r="E538" s="78" t="s">
        <v>45</v>
      </c>
      <c r="F538" s="26" t="s">
        <v>45</v>
      </c>
      <c r="G538" s="27" t="s">
        <v>140</v>
      </c>
      <c r="H538" s="19">
        <v>0</v>
      </c>
      <c r="I538" s="19">
        <v>0</v>
      </c>
      <c r="J538" s="19">
        <v>0</v>
      </c>
    </row>
    <row r="539" spans="1:10" hidden="1" outlineLevel="3" x14ac:dyDescent="0.2">
      <c r="A539" s="19"/>
      <c r="B539" s="27" t="str">
        <f>IF(ISBLANK(D539),"",_xlfn.CONCAT($A$291,".",D539))</f>
        <v>NNCN-2.15</v>
      </c>
      <c r="C539" s="26"/>
      <c r="D539" s="26">
        <v>15</v>
      </c>
      <c r="E539" s="78" t="s">
        <v>47</v>
      </c>
      <c r="F539" s="26" t="s">
        <v>139</v>
      </c>
      <c r="G539" s="27" t="s">
        <v>140</v>
      </c>
      <c r="H539" s="183">
        <v>2</v>
      </c>
      <c r="I539" s="183">
        <v>2</v>
      </c>
      <c r="J539" s="183">
        <v>2</v>
      </c>
    </row>
    <row r="540" spans="1:10" hidden="1" outlineLevel="3" x14ac:dyDescent="0.2">
      <c r="A540" s="19"/>
      <c r="B540" s="27" t="str">
        <f>IF(ISBLANK(D540),"",_xlfn.CONCAT($A$292,".",D540))</f>
        <v>NNCN-3.15</v>
      </c>
      <c r="C540" s="26"/>
      <c r="D540" s="26">
        <v>15</v>
      </c>
      <c r="E540" s="78" t="s">
        <v>391</v>
      </c>
      <c r="F540" s="26" t="s">
        <v>392</v>
      </c>
      <c r="G540" s="26" t="s">
        <v>366</v>
      </c>
      <c r="H540" s="183">
        <v>3</v>
      </c>
      <c r="I540" s="183">
        <v>3</v>
      </c>
      <c r="J540" s="183">
        <v>2</v>
      </c>
    </row>
    <row r="541" spans="1:10" hidden="1" outlineLevel="3" x14ac:dyDescent="0.2">
      <c r="A541" s="19"/>
      <c r="B541" s="27" t="str">
        <f>IF(ISBLANK(D541),"",_xlfn.CONCAT($A$293,".",D541))</f>
        <v>NNCN-4.15</v>
      </c>
      <c r="C541" s="26"/>
      <c r="D541" s="26">
        <v>15</v>
      </c>
      <c r="E541" s="78" t="s">
        <v>393</v>
      </c>
      <c r="F541" s="26" t="s">
        <v>394</v>
      </c>
      <c r="G541" s="26" t="s">
        <v>369</v>
      </c>
      <c r="H541" s="183">
        <v>1</v>
      </c>
      <c r="I541" s="183">
        <v>1</v>
      </c>
      <c r="J541" s="183">
        <v>2</v>
      </c>
    </row>
    <row r="542" spans="1:10" hidden="1" outlineLevel="3" x14ac:dyDescent="0.2">
      <c r="A542" s="19"/>
      <c r="B542" s="27"/>
      <c r="C542" s="26" t="s">
        <v>42</v>
      </c>
      <c r="D542" s="26"/>
      <c r="E542" s="78" t="s">
        <v>395</v>
      </c>
      <c r="F542" s="26"/>
      <c r="G542" s="26"/>
      <c r="H542" s="19"/>
      <c r="I542" s="19"/>
      <c r="J542" s="19"/>
    </row>
    <row r="543" spans="1:10" hidden="1" outlineLevel="3" x14ac:dyDescent="0.2">
      <c r="A543" s="19"/>
      <c r="B543" s="27"/>
      <c r="C543" s="26"/>
      <c r="D543" s="26"/>
      <c r="E543" s="78" t="s">
        <v>123</v>
      </c>
      <c r="F543" s="26" t="s">
        <v>139</v>
      </c>
      <c r="G543" s="27" t="s">
        <v>140</v>
      </c>
      <c r="H543" s="183">
        <v>2</v>
      </c>
      <c r="I543" s="183">
        <v>2</v>
      </c>
      <c r="J543" s="183">
        <v>2</v>
      </c>
    </row>
    <row r="544" spans="1:10" hidden="1" outlineLevel="3" x14ac:dyDescent="0.2">
      <c r="A544" s="19"/>
      <c r="B544" s="27"/>
      <c r="C544" s="26"/>
      <c r="D544" s="26"/>
      <c r="E544" s="78" t="s">
        <v>122</v>
      </c>
      <c r="F544" s="26" t="s">
        <v>392</v>
      </c>
      <c r="G544" s="26" t="s">
        <v>366</v>
      </c>
      <c r="H544" s="183">
        <v>3</v>
      </c>
      <c r="I544" s="183">
        <v>3</v>
      </c>
      <c r="J544" s="183">
        <v>2</v>
      </c>
    </row>
    <row r="545" spans="1:10" hidden="1" outlineLevel="3" x14ac:dyDescent="0.2">
      <c r="A545" s="19"/>
      <c r="B545" s="27"/>
      <c r="C545" s="26"/>
      <c r="D545" s="26"/>
      <c r="E545" s="78" t="s">
        <v>398</v>
      </c>
      <c r="F545" s="26" t="s">
        <v>394</v>
      </c>
      <c r="G545" s="26" t="s">
        <v>369</v>
      </c>
      <c r="H545" s="183">
        <v>1</v>
      </c>
      <c r="I545" s="183">
        <v>1</v>
      </c>
      <c r="J545" s="183">
        <v>2</v>
      </c>
    </row>
    <row r="546" spans="1:10" hidden="1" outlineLevel="3" x14ac:dyDescent="0.2">
      <c r="A546" s="19"/>
      <c r="B546" s="27"/>
      <c r="C546" s="26"/>
      <c r="D546" s="26"/>
      <c r="E546" s="78" t="s">
        <v>400</v>
      </c>
      <c r="F546" s="26" t="s">
        <v>394</v>
      </c>
      <c r="G546" s="26" t="s">
        <v>369</v>
      </c>
      <c r="H546" s="19">
        <v>0</v>
      </c>
      <c r="I546" s="19">
        <v>0</v>
      </c>
      <c r="J546" s="19">
        <v>0</v>
      </c>
    </row>
    <row r="547" spans="1:10" outlineLevel="1" collapsed="1" x14ac:dyDescent="0.2">
      <c r="A547" s="19"/>
      <c r="B547" s="27"/>
      <c r="C547" s="40" t="s">
        <v>37</v>
      </c>
      <c r="D547" s="40"/>
      <c r="E547" s="98" t="s">
        <v>12</v>
      </c>
      <c r="F547" s="26"/>
      <c r="G547" s="26"/>
      <c r="H547" s="19"/>
      <c r="I547" s="19"/>
      <c r="J547" s="19"/>
    </row>
    <row r="548" spans="1:10" hidden="1" outlineLevel="2" x14ac:dyDescent="0.2">
      <c r="A548" s="19"/>
      <c r="B548" s="27"/>
      <c r="C548" s="26"/>
      <c r="D548" s="26"/>
      <c r="E548" s="78" t="s">
        <v>45</v>
      </c>
      <c r="F548" s="26" t="s">
        <v>45</v>
      </c>
      <c r="G548" s="26" t="s">
        <v>140</v>
      </c>
      <c r="H548" s="19">
        <f t="shared" ref="H548:J549" si="111">H551+H559</f>
        <v>1</v>
      </c>
      <c r="I548" s="19">
        <f t="shared" si="111"/>
        <v>1</v>
      </c>
      <c r="J548" s="19">
        <f t="shared" si="111"/>
        <v>1</v>
      </c>
    </row>
    <row r="549" spans="1:10" hidden="1" outlineLevel="2" x14ac:dyDescent="0.2">
      <c r="A549" s="19"/>
      <c r="B549" s="27"/>
      <c r="C549" s="26"/>
      <c r="D549" s="26"/>
      <c r="E549" s="78" t="s">
        <v>47</v>
      </c>
      <c r="F549" s="26" t="s">
        <v>139</v>
      </c>
      <c r="G549" s="26" t="s">
        <v>140</v>
      </c>
      <c r="H549" s="19">
        <f t="shared" si="111"/>
        <v>8</v>
      </c>
      <c r="I549" s="19">
        <f t="shared" si="111"/>
        <v>8</v>
      </c>
      <c r="J549" s="19">
        <f t="shared" si="111"/>
        <v>8</v>
      </c>
    </row>
    <row r="550" spans="1:10" hidden="1" outlineLevel="2" collapsed="1" x14ac:dyDescent="0.2">
      <c r="A550" s="19"/>
      <c r="B550" s="27"/>
      <c r="C550" s="40" t="s">
        <v>38</v>
      </c>
      <c r="D550" s="40"/>
      <c r="E550" s="98" t="s">
        <v>417</v>
      </c>
      <c r="F550" s="26"/>
      <c r="G550" s="26"/>
      <c r="H550" s="19"/>
      <c r="I550" s="19"/>
      <c r="J550" s="19"/>
    </row>
    <row r="551" spans="1:10" hidden="1" outlineLevel="3" x14ac:dyDescent="0.2">
      <c r="A551" s="19"/>
      <c r="B551" s="27"/>
      <c r="C551" s="26"/>
      <c r="D551" s="26"/>
      <c r="E551" s="78" t="s">
        <v>45</v>
      </c>
      <c r="F551" s="26" t="s">
        <v>45</v>
      </c>
      <c r="G551" s="26" t="s">
        <v>140</v>
      </c>
      <c r="H551" s="19">
        <v>1</v>
      </c>
      <c r="I551" s="19">
        <v>1</v>
      </c>
      <c r="J551" s="19">
        <v>1</v>
      </c>
    </row>
    <row r="552" spans="1:10" hidden="1" outlineLevel="3" x14ac:dyDescent="0.2">
      <c r="A552" s="19"/>
      <c r="B552" s="27"/>
      <c r="C552" s="26"/>
      <c r="D552" s="26"/>
      <c r="E552" s="78" t="s">
        <v>47</v>
      </c>
      <c r="F552" s="26" t="s">
        <v>139</v>
      </c>
      <c r="G552" s="26" t="s">
        <v>140</v>
      </c>
      <c r="H552" s="19">
        <v>4</v>
      </c>
      <c r="I552" s="19">
        <v>4</v>
      </c>
      <c r="J552" s="19">
        <v>4</v>
      </c>
    </row>
    <row r="553" spans="1:10" hidden="1" outlineLevel="3" x14ac:dyDescent="0.2">
      <c r="A553" s="19"/>
      <c r="B553" s="27"/>
      <c r="C553" s="26" t="s">
        <v>41</v>
      </c>
      <c r="D553" s="26"/>
      <c r="E553" s="78" t="s">
        <v>390</v>
      </c>
      <c r="F553" s="26"/>
      <c r="G553" s="27"/>
      <c r="H553" s="19"/>
      <c r="I553" s="19"/>
      <c r="J553" s="19"/>
    </row>
    <row r="554" spans="1:10" hidden="1" outlineLevel="3" x14ac:dyDescent="0.2">
      <c r="A554" s="19"/>
      <c r="B554" s="27" t="str">
        <f t="shared" ref="B554" si="112">IF(ISBLANK(D554),"",_xlfn.CONCAT($A$290,".",D554))</f>
        <v>NNCN-1.16</v>
      </c>
      <c r="C554" s="26"/>
      <c r="D554" s="26">
        <v>16</v>
      </c>
      <c r="E554" s="78" t="s">
        <v>45</v>
      </c>
      <c r="F554" s="26" t="s">
        <v>45</v>
      </c>
      <c r="G554" s="26" t="s">
        <v>140</v>
      </c>
      <c r="H554" s="19">
        <v>1</v>
      </c>
      <c r="I554" s="19">
        <v>1</v>
      </c>
      <c r="J554" s="19">
        <v>1</v>
      </c>
    </row>
    <row r="555" spans="1:10" hidden="1" outlineLevel="3" x14ac:dyDescent="0.2">
      <c r="A555" s="19"/>
      <c r="B555" s="27" t="str">
        <f>IF(ISBLANK(D555),"",_xlfn.CONCAT($A$291,".",D555))</f>
        <v>NNCN-2.16</v>
      </c>
      <c r="C555" s="26"/>
      <c r="D555" s="26">
        <v>16</v>
      </c>
      <c r="E555" s="78" t="s">
        <v>47</v>
      </c>
      <c r="F555" s="26" t="s">
        <v>139</v>
      </c>
      <c r="G555" s="27" t="s">
        <v>140</v>
      </c>
      <c r="H555" s="19">
        <v>4</v>
      </c>
      <c r="I555" s="19">
        <v>4</v>
      </c>
      <c r="J555" s="19">
        <v>4</v>
      </c>
    </row>
    <row r="556" spans="1:10" hidden="1" outlineLevel="3" x14ac:dyDescent="0.2">
      <c r="A556" s="19"/>
      <c r="B556" s="27"/>
      <c r="C556" s="26" t="s">
        <v>42</v>
      </c>
      <c r="D556" s="26"/>
      <c r="E556" s="78" t="s">
        <v>395</v>
      </c>
      <c r="F556" s="26"/>
      <c r="G556" s="26"/>
      <c r="H556" s="19"/>
      <c r="I556" s="19"/>
      <c r="J556" s="19"/>
    </row>
    <row r="557" spans="1:10" hidden="1" outlineLevel="3" x14ac:dyDescent="0.2">
      <c r="A557" s="19"/>
      <c r="B557" s="27"/>
      <c r="C557" s="26"/>
      <c r="D557" s="26"/>
      <c r="E557" s="78" t="s">
        <v>123</v>
      </c>
      <c r="F557" s="26" t="s">
        <v>139</v>
      </c>
      <c r="G557" s="27" t="s">
        <v>140</v>
      </c>
      <c r="H557" s="19">
        <v>4</v>
      </c>
      <c r="I557" s="19">
        <v>4</v>
      </c>
      <c r="J557" s="19">
        <v>4</v>
      </c>
    </row>
    <row r="558" spans="1:10" hidden="1" outlineLevel="2" collapsed="1" x14ac:dyDescent="0.2">
      <c r="A558" s="19"/>
      <c r="B558" s="27"/>
      <c r="C558" s="40" t="s">
        <v>39</v>
      </c>
      <c r="D558" s="40"/>
      <c r="E558" s="98" t="s">
        <v>418</v>
      </c>
      <c r="F558" s="26"/>
      <c r="G558" s="26"/>
      <c r="H558" s="19"/>
      <c r="I558" s="19"/>
      <c r="J558" s="19"/>
    </row>
    <row r="559" spans="1:10" hidden="1" outlineLevel="3" x14ac:dyDescent="0.2">
      <c r="A559" s="19"/>
      <c r="B559" s="27"/>
      <c r="C559" s="26"/>
      <c r="D559" s="26"/>
      <c r="E559" s="78" t="s">
        <v>45</v>
      </c>
      <c r="F559" s="26" t="s">
        <v>45</v>
      </c>
      <c r="G559" s="26" t="s">
        <v>140</v>
      </c>
      <c r="H559" s="19">
        <v>0</v>
      </c>
      <c r="I559" s="19">
        <v>0</v>
      </c>
      <c r="J559" s="19">
        <v>0</v>
      </c>
    </row>
    <row r="560" spans="1:10" hidden="1" outlineLevel="3" x14ac:dyDescent="0.2">
      <c r="A560" s="19"/>
      <c r="B560" s="27"/>
      <c r="C560" s="26"/>
      <c r="D560" s="26"/>
      <c r="E560" s="78" t="s">
        <v>47</v>
      </c>
      <c r="F560" s="26" t="s">
        <v>139</v>
      </c>
      <c r="G560" s="26" t="s">
        <v>140</v>
      </c>
      <c r="H560" s="19">
        <v>4</v>
      </c>
      <c r="I560" s="19">
        <v>4</v>
      </c>
      <c r="J560" s="19">
        <v>4</v>
      </c>
    </row>
    <row r="561" spans="1:10" ht="25.5" hidden="1" outlineLevel="3" x14ac:dyDescent="0.2">
      <c r="A561" s="19"/>
      <c r="B561" s="27"/>
      <c r="C561" s="26" t="s">
        <v>419</v>
      </c>
      <c r="D561" s="26"/>
      <c r="E561" s="78"/>
      <c r="F561" s="26"/>
      <c r="G561" s="27"/>
      <c r="H561" s="19"/>
      <c r="I561" s="19"/>
      <c r="J561" s="19"/>
    </row>
    <row r="562" spans="1:10" hidden="1" outlineLevel="3" x14ac:dyDescent="0.2">
      <c r="A562" s="19"/>
      <c r="B562" s="27"/>
      <c r="C562" s="26" t="s">
        <v>41</v>
      </c>
      <c r="D562" s="26"/>
      <c r="E562" s="78" t="s">
        <v>390</v>
      </c>
      <c r="F562" s="26"/>
      <c r="G562" s="27"/>
      <c r="H562" s="19"/>
      <c r="I562" s="19"/>
      <c r="J562" s="19"/>
    </row>
    <row r="563" spans="1:10" hidden="1" outlineLevel="3" x14ac:dyDescent="0.2">
      <c r="A563" s="19"/>
      <c r="B563" s="27" t="str">
        <f t="shared" ref="B563" si="113">IF(ISBLANK(D563),"",_xlfn.CONCAT($A$290,".",D563))</f>
        <v>NNCN-1.17</v>
      </c>
      <c r="C563" s="26"/>
      <c r="D563" s="26">
        <v>17</v>
      </c>
      <c r="E563" s="78" t="s">
        <v>45</v>
      </c>
      <c r="F563" s="26" t="s">
        <v>45</v>
      </c>
      <c r="G563" s="26" t="s">
        <v>140</v>
      </c>
      <c r="H563" s="19">
        <v>0</v>
      </c>
      <c r="I563" s="19">
        <v>0</v>
      </c>
      <c r="J563" s="19">
        <v>0</v>
      </c>
    </row>
    <row r="564" spans="1:10" hidden="1" outlineLevel="3" x14ac:dyDescent="0.2">
      <c r="A564" s="19"/>
      <c r="B564" s="27" t="str">
        <f>IF(ISBLANK(D564),"",_xlfn.CONCAT($A$291,".",D564))</f>
        <v>NNCN-2.17</v>
      </c>
      <c r="C564" s="26"/>
      <c r="D564" s="26">
        <v>17</v>
      </c>
      <c r="E564" s="78" t="s">
        <v>47</v>
      </c>
      <c r="F564" s="26" t="s">
        <v>139</v>
      </c>
      <c r="G564" s="27" t="s">
        <v>140</v>
      </c>
      <c r="H564" s="19">
        <v>4</v>
      </c>
      <c r="I564" s="19">
        <v>4</v>
      </c>
      <c r="J564" s="19">
        <v>4</v>
      </c>
    </row>
    <row r="565" spans="1:10" hidden="1" outlineLevel="3" x14ac:dyDescent="0.2">
      <c r="A565" s="19"/>
      <c r="B565" s="27"/>
      <c r="C565" s="26" t="s">
        <v>42</v>
      </c>
      <c r="D565" s="26"/>
      <c r="E565" s="78" t="s">
        <v>395</v>
      </c>
      <c r="F565" s="26"/>
      <c r="G565" s="26"/>
      <c r="H565" s="19"/>
      <c r="I565" s="19"/>
      <c r="J565" s="19"/>
    </row>
    <row r="566" spans="1:10" hidden="1" outlineLevel="3" x14ac:dyDescent="0.2">
      <c r="A566" s="19"/>
      <c r="B566" s="27"/>
      <c r="C566" s="26"/>
      <c r="D566" s="26"/>
      <c r="E566" s="78" t="s">
        <v>368</v>
      </c>
      <c r="F566" s="26" t="s">
        <v>139</v>
      </c>
      <c r="G566" s="27" t="s">
        <v>140</v>
      </c>
      <c r="H566" s="19">
        <v>1</v>
      </c>
      <c r="I566" s="19">
        <v>0</v>
      </c>
      <c r="J566" s="19">
        <v>0</v>
      </c>
    </row>
    <row r="567" spans="1:10" hidden="1" outlineLevel="3" x14ac:dyDescent="0.2">
      <c r="A567" s="19"/>
      <c r="B567" s="27"/>
      <c r="C567" s="26"/>
      <c r="D567" s="26"/>
      <c r="E567" s="78" t="s">
        <v>123</v>
      </c>
      <c r="F567" s="26" t="s">
        <v>139</v>
      </c>
      <c r="G567" s="27" t="s">
        <v>140</v>
      </c>
      <c r="H567" s="19">
        <v>3</v>
      </c>
      <c r="I567" s="19">
        <v>4</v>
      </c>
      <c r="J567" s="19">
        <v>4</v>
      </c>
    </row>
    <row r="568" spans="1:10" outlineLevel="1" x14ac:dyDescent="0.2">
      <c r="A568" s="33"/>
      <c r="B568" s="27"/>
      <c r="C568" s="40" t="s">
        <v>40</v>
      </c>
      <c r="D568" s="40"/>
      <c r="E568" s="98" t="s">
        <v>13</v>
      </c>
      <c r="F568" s="40"/>
      <c r="G568" s="40"/>
      <c r="H568" s="33"/>
      <c r="I568" s="33"/>
      <c r="J568" s="33"/>
    </row>
    <row r="569" spans="1:10" outlineLevel="2" x14ac:dyDescent="0.2">
      <c r="A569" s="19"/>
      <c r="B569" s="27"/>
      <c r="C569" s="40"/>
      <c r="D569" s="40"/>
      <c r="E569" s="78" t="s">
        <v>45</v>
      </c>
      <c r="F569" s="26" t="s">
        <v>45</v>
      </c>
      <c r="G569" s="26" t="s">
        <v>140</v>
      </c>
      <c r="H569" s="19">
        <f>H570+H571+H572</f>
        <v>0</v>
      </c>
      <c r="I569" s="19">
        <f>I570+I571+I572</f>
        <v>0</v>
      </c>
      <c r="J569" s="19">
        <f>J570+J571+J572</f>
        <v>3</v>
      </c>
    </row>
    <row r="570" spans="1:10" outlineLevel="2" x14ac:dyDescent="0.2">
      <c r="A570" s="19"/>
      <c r="B570" s="27" t="str">
        <f t="shared" ref="B570:B572" si="114">IF(ISBLANK(D570),"",_xlfn.CONCAT($A$290,".",D570))</f>
        <v>NNCN-1.18</v>
      </c>
      <c r="C570" s="26">
        <v>1</v>
      </c>
      <c r="D570" s="26">
        <v>18</v>
      </c>
      <c r="E570" s="39" t="s">
        <v>420</v>
      </c>
      <c r="F570" s="26" t="s">
        <v>45</v>
      </c>
      <c r="G570" s="26" t="s">
        <v>140</v>
      </c>
      <c r="H570" s="19">
        <v>0</v>
      </c>
      <c r="I570" s="19">
        <v>0</v>
      </c>
      <c r="J570" s="19">
        <v>1</v>
      </c>
    </row>
    <row r="571" spans="1:10" outlineLevel="2" x14ac:dyDescent="0.2">
      <c r="A571" s="19"/>
      <c r="B571" s="27" t="str">
        <f t="shared" si="114"/>
        <v>NNCN-1.19</v>
      </c>
      <c r="C571" s="26">
        <v>2</v>
      </c>
      <c r="D571" s="26">
        <v>19</v>
      </c>
      <c r="E571" s="39" t="s">
        <v>421</v>
      </c>
      <c r="F571" s="26" t="s">
        <v>45</v>
      </c>
      <c r="G571" s="26" t="s">
        <v>140</v>
      </c>
      <c r="H571" s="19">
        <v>0</v>
      </c>
      <c r="I571" s="19">
        <v>0</v>
      </c>
      <c r="J571" s="19">
        <v>1</v>
      </c>
    </row>
    <row r="572" spans="1:10" outlineLevel="2" x14ac:dyDescent="0.2">
      <c r="A572" s="19"/>
      <c r="B572" s="27" t="str">
        <f t="shared" si="114"/>
        <v>NNCN-1.20</v>
      </c>
      <c r="C572" s="26">
        <v>3</v>
      </c>
      <c r="D572" s="26">
        <v>20</v>
      </c>
      <c r="E572" s="39" t="s">
        <v>422</v>
      </c>
      <c r="F572" s="26" t="s">
        <v>45</v>
      </c>
      <c r="G572" s="26" t="s">
        <v>140</v>
      </c>
      <c r="H572" s="19">
        <v>0</v>
      </c>
      <c r="I572" s="19">
        <v>0</v>
      </c>
      <c r="J572" s="19">
        <v>1</v>
      </c>
    </row>
    <row r="573" spans="1:10" outlineLevel="2" x14ac:dyDescent="0.2">
      <c r="A573" s="19"/>
      <c r="B573" s="27"/>
      <c r="C573" s="43"/>
      <c r="D573" s="43"/>
      <c r="E573" s="39" t="s">
        <v>47</v>
      </c>
      <c r="F573" s="26" t="s">
        <v>364</v>
      </c>
      <c r="G573" s="26" t="s">
        <v>360</v>
      </c>
      <c r="H573" s="19">
        <f>H582</f>
        <v>84</v>
      </c>
      <c r="I573" s="19">
        <f>I582</f>
        <v>86</v>
      </c>
      <c r="J573" s="19">
        <f>J582</f>
        <v>91</v>
      </c>
    </row>
    <row r="574" spans="1:10" outlineLevel="2" x14ac:dyDescent="0.2">
      <c r="A574" s="19"/>
      <c r="B574" s="27"/>
      <c r="C574" s="26">
        <v>1</v>
      </c>
      <c r="D574" s="26"/>
      <c r="E574" s="39" t="s">
        <v>420</v>
      </c>
      <c r="F574" s="26" t="s">
        <v>364</v>
      </c>
      <c r="G574" s="26" t="s">
        <v>360</v>
      </c>
      <c r="H574" s="19">
        <v>16</v>
      </c>
      <c r="I574" s="19">
        <v>16</v>
      </c>
      <c r="J574" s="19">
        <v>16</v>
      </c>
    </row>
    <row r="575" spans="1:10" outlineLevel="2" x14ac:dyDescent="0.2">
      <c r="A575" s="19"/>
      <c r="B575" s="27"/>
      <c r="C575" s="26">
        <v>2</v>
      </c>
      <c r="D575" s="26"/>
      <c r="E575" s="39" t="s">
        <v>421</v>
      </c>
      <c r="F575" s="26" t="s">
        <v>364</v>
      </c>
      <c r="G575" s="26" t="s">
        <v>360</v>
      </c>
      <c r="H575" s="19">
        <v>12</v>
      </c>
      <c r="I575" s="19">
        <v>12</v>
      </c>
      <c r="J575" s="19">
        <v>12</v>
      </c>
    </row>
    <row r="576" spans="1:10" outlineLevel="2" x14ac:dyDescent="0.2">
      <c r="A576" s="19"/>
      <c r="B576" s="27"/>
      <c r="C576" s="26">
        <v>3</v>
      </c>
      <c r="D576" s="26"/>
      <c r="E576" s="39" t="s">
        <v>422</v>
      </c>
      <c r="F576" s="26" t="s">
        <v>364</v>
      </c>
      <c r="G576" s="26" t="s">
        <v>360</v>
      </c>
      <c r="H576" s="19">
        <v>16</v>
      </c>
      <c r="I576" s="19">
        <v>16</v>
      </c>
      <c r="J576" s="19">
        <v>17</v>
      </c>
    </row>
    <row r="577" spans="1:10" outlineLevel="2" x14ac:dyDescent="0.2">
      <c r="A577" s="19"/>
      <c r="B577" s="27"/>
      <c r="C577" s="26">
        <v>4</v>
      </c>
      <c r="D577" s="26"/>
      <c r="E577" s="39" t="s">
        <v>423</v>
      </c>
      <c r="F577" s="26" t="s">
        <v>364</v>
      </c>
      <c r="G577" s="26" t="s">
        <v>360</v>
      </c>
      <c r="H577" s="19">
        <v>4</v>
      </c>
      <c r="I577" s="19">
        <v>4</v>
      </c>
      <c r="J577" s="19">
        <v>4</v>
      </c>
    </row>
    <row r="578" spans="1:10" outlineLevel="2" x14ac:dyDescent="0.2">
      <c r="A578" s="19"/>
      <c r="B578" s="27"/>
      <c r="C578" s="26">
        <v>5</v>
      </c>
      <c r="D578" s="26"/>
      <c r="E578" s="39" t="s">
        <v>424</v>
      </c>
      <c r="F578" s="26" t="s">
        <v>364</v>
      </c>
      <c r="G578" s="26" t="s">
        <v>360</v>
      </c>
      <c r="H578" s="19">
        <v>5</v>
      </c>
      <c r="I578" s="19">
        <v>5</v>
      </c>
      <c r="J578" s="19">
        <v>5</v>
      </c>
    </row>
    <row r="579" spans="1:10" outlineLevel="2" x14ac:dyDescent="0.2">
      <c r="A579" s="19"/>
      <c r="B579" s="27"/>
      <c r="C579" s="26">
        <v>6</v>
      </c>
      <c r="D579" s="26"/>
      <c r="E579" s="39" t="s">
        <v>425</v>
      </c>
      <c r="F579" s="26" t="s">
        <v>364</v>
      </c>
      <c r="G579" s="26" t="s">
        <v>360</v>
      </c>
      <c r="H579" s="19">
        <v>19</v>
      </c>
      <c r="I579" s="19">
        <v>21</v>
      </c>
      <c r="J579" s="19">
        <v>25</v>
      </c>
    </row>
    <row r="580" spans="1:10" outlineLevel="2" x14ac:dyDescent="0.2">
      <c r="A580" s="19"/>
      <c r="B580" s="27"/>
      <c r="C580" s="26">
        <v>7</v>
      </c>
      <c r="D580" s="26"/>
      <c r="E580" s="39" t="s">
        <v>426</v>
      </c>
      <c r="F580" s="26" t="s">
        <v>364</v>
      </c>
      <c r="G580" s="26" t="s">
        <v>360</v>
      </c>
      <c r="H580" s="19">
        <v>11</v>
      </c>
      <c r="I580" s="19">
        <v>12</v>
      </c>
      <c r="J580" s="19">
        <v>12</v>
      </c>
    </row>
    <row r="581" spans="1:10" ht="25.5" outlineLevel="2" x14ac:dyDescent="0.2">
      <c r="A581" s="33"/>
      <c r="B581" s="27"/>
      <c r="C581" s="28" t="s">
        <v>389</v>
      </c>
      <c r="D581" s="28"/>
      <c r="E581" s="44"/>
      <c r="F581" s="32"/>
      <c r="G581" s="32"/>
      <c r="H581" s="33"/>
      <c r="I581" s="33"/>
      <c r="J581" s="33"/>
    </row>
    <row r="582" spans="1:10" outlineLevel="2" x14ac:dyDescent="0.2">
      <c r="A582" s="19"/>
      <c r="B582" s="27"/>
      <c r="C582" s="26" t="s">
        <v>41</v>
      </c>
      <c r="D582" s="26"/>
      <c r="E582" s="39" t="s">
        <v>390</v>
      </c>
      <c r="F582" s="26" t="s">
        <v>364</v>
      </c>
      <c r="G582" s="26" t="s">
        <v>360</v>
      </c>
      <c r="H582" s="19">
        <f>H583+H591+H599</f>
        <v>84</v>
      </c>
      <c r="I582" s="19">
        <f>I583+I591+I599</f>
        <v>86</v>
      </c>
      <c r="J582" s="19">
        <f>J583+J591+J599</f>
        <v>91</v>
      </c>
    </row>
    <row r="583" spans="1:10" outlineLevel="3" x14ac:dyDescent="0.2">
      <c r="A583" s="19"/>
      <c r="B583" s="27"/>
      <c r="C583" s="26" t="s">
        <v>427</v>
      </c>
      <c r="D583" s="26"/>
      <c r="E583" s="39" t="s">
        <v>47</v>
      </c>
      <c r="F583" s="26" t="s">
        <v>139</v>
      </c>
      <c r="G583" s="27" t="s">
        <v>140</v>
      </c>
      <c r="H583" s="19">
        <f>SUM(H584:H590)</f>
        <v>24</v>
      </c>
      <c r="I583" s="19">
        <f>SUM(I584:I590)</f>
        <v>19</v>
      </c>
      <c r="J583" s="19">
        <f>SUM(J584:J590)</f>
        <v>20</v>
      </c>
    </row>
    <row r="584" spans="1:10" outlineLevel="3" x14ac:dyDescent="0.2">
      <c r="A584" s="19"/>
      <c r="B584" s="27" t="str">
        <f t="shared" ref="B584:B590" si="115">IF(ISBLANK(D584),"",_xlfn.CONCAT($A$291,".",D584))</f>
        <v>NNCN-2.18</v>
      </c>
      <c r="C584" s="26"/>
      <c r="D584" s="26">
        <v>18</v>
      </c>
      <c r="E584" s="39" t="s">
        <v>420</v>
      </c>
      <c r="F584" s="26" t="s">
        <v>139</v>
      </c>
      <c r="G584" s="27" t="s">
        <v>140</v>
      </c>
      <c r="H584" s="19">
        <v>6</v>
      </c>
      <c r="I584" s="19">
        <v>4</v>
      </c>
      <c r="J584" s="19">
        <v>3</v>
      </c>
    </row>
    <row r="585" spans="1:10" outlineLevel="3" x14ac:dyDescent="0.2">
      <c r="A585" s="19"/>
      <c r="B585" s="27" t="str">
        <f t="shared" si="115"/>
        <v>NNCN-2.19</v>
      </c>
      <c r="C585" s="26"/>
      <c r="D585" s="26">
        <v>19</v>
      </c>
      <c r="E585" s="39" t="s">
        <v>421</v>
      </c>
      <c r="F585" s="26" t="s">
        <v>139</v>
      </c>
      <c r="G585" s="27" t="s">
        <v>140</v>
      </c>
      <c r="H585" s="19">
        <v>1</v>
      </c>
      <c r="I585" s="19">
        <v>0</v>
      </c>
      <c r="J585" s="19">
        <v>0</v>
      </c>
    </row>
    <row r="586" spans="1:10" outlineLevel="3" x14ac:dyDescent="0.2">
      <c r="A586" s="19"/>
      <c r="B586" s="27" t="str">
        <f t="shared" si="115"/>
        <v>NNCN-2.20</v>
      </c>
      <c r="C586" s="26"/>
      <c r="D586" s="26">
        <v>20</v>
      </c>
      <c r="E586" s="39" t="s">
        <v>422</v>
      </c>
      <c r="F586" s="26" t="s">
        <v>139</v>
      </c>
      <c r="G586" s="27" t="s">
        <v>140</v>
      </c>
      <c r="H586" s="19">
        <v>1</v>
      </c>
      <c r="I586" s="19">
        <v>0</v>
      </c>
      <c r="J586" s="19">
        <v>0</v>
      </c>
    </row>
    <row r="587" spans="1:10" outlineLevel="3" x14ac:dyDescent="0.2">
      <c r="A587" s="19"/>
      <c r="B587" s="27" t="str">
        <f t="shared" si="115"/>
        <v>NNCN-2.21</v>
      </c>
      <c r="C587" s="26"/>
      <c r="D587" s="26">
        <v>21</v>
      </c>
      <c r="E587" s="39" t="s">
        <v>423</v>
      </c>
      <c r="F587" s="26" t="s">
        <v>139</v>
      </c>
      <c r="G587" s="27" t="s">
        <v>140</v>
      </c>
      <c r="H587" s="19">
        <v>0</v>
      </c>
      <c r="I587" s="19">
        <v>0</v>
      </c>
      <c r="J587" s="19">
        <v>0</v>
      </c>
    </row>
    <row r="588" spans="1:10" outlineLevel="3" x14ac:dyDescent="0.2">
      <c r="A588" s="19"/>
      <c r="B588" s="27" t="str">
        <f t="shared" si="115"/>
        <v>NNCN-2.22</v>
      </c>
      <c r="C588" s="26"/>
      <c r="D588" s="26">
        <v>22</v>
      </c>
      <c r="E588" s="39" t="s">
        <v>424</v>
      </c>
      <c r="F588" s="26" t="s">
        <v>139</v>
      </c>
      <c r="G588" s="27" t="s">
        <v>140</v>
      </c>
      <c r="H588" s="19">
        <v>2</v>
      </c>
      <c r="I588" s="19">
        <v>1</v>
      </c>
      <c r="J588" s="19">
        <v>1</v>
      </c>
    </row>
    <row r="589" spans="1:10" outlineLevel="3" x14ac:dyDescent="0.2">
      <c r="A589" s="19"/>
      <c r="B589" s="27" t="str">
        <f t="shared" si="115"/>
        <v>NNCN-2.23</v>
      </c>
      <c r="C589" s="26"/>
      <c r="D589" s="26">
        <v>23</v>
      </c>
      <c r="E589" s="39" t="s">
        <v>428</v>
      </c>
      <c r="F589" s="26" t="s">
        <v>139</v>
      </c>
      <c r="G589" s="27" t="s">
        <v>140</v>
      </c>
      <c r="H589" s="19">
        <v>10</v>
      </c>
      <c r="I589" s="19">
        <v>10</v>
      </c>
      <c r="J589" s="19">
        <v>12</v>
      </c>
    </row>
    <row r="590" spans="1:10" outlineLevel="3" x14ac:dyDescent="0.2">
      <c r="A590" s="19"/>
      <c r="B590" s="27" t="str">
        <f t="shared" si="115"/>
        <v>NNCN-2.24</v>
      </c>
      <c r="C590" s="26"/>
      <c r="D590" s="26">
        <v>24</v>
      </c>
      <c r="E590" s="39" t="s">
        <v>426</v>
      </c>
      <c r="F590" s="26" t="s">
        <v>139</v>
      </c>
      <c r="G590" s="27" t="s">
        <v>140</v>
      </c>
      <c r="H590" s="19">
        <v>4</v>
      </c>
      <c r="I590" s="19">
        <v>4</v>
      </c>
      <c r="J590" s="19">
        <v>4</v>
      </c>
    </row>
    <row r="591" spans="1:10" outlineLevel="3" x14ac:dyDescent="0.2">
      <c r="A591" s="19"/>
      <c r="B591" s="27"/>
      <c r="C591" s="26" t="s">
        <v>429</v>
      </c>
      <c r="D591" s="26"/>
      <c r="E591" s="39" t="s">
        <v>391</v>
      </c>
      <c r="F591" s="26" t="s">
        <v>392</v>
      </c>
      <c r="G591" s="26" t="s">
        <v>366</v>
      </c>
      <c r="H591" s="19">
        <f>SUM(H592:H598)</f>
        <v>56</v>
      </c>
      <c r="I591" s="19">
        <f>SUM(I592:I598)</f>
        <v>62</v>
      </c>
      <c r="J591" s="19">
        <f>SUM(J592:J598)</f>
        <v>64</v>
      </c>
    </row>
    <row r="592" spans="1:10" outlineLevel="3" x14ac:dyDescent="0.2">
      <c r="A592" s="19"/>
      <c r="B592" s="27" t="str">
        <f t="shared" ref="B592:B598" si="116">IF(ISBLANK(D592),"",_xlfn.CONCAT($A$292,".",D592))</f>
        <v>NNCN-3.16</v>
      </c>
      <c r="C592" s="26"/>
      <c r="D592" s="26">
        <v>16</v>
      </c>
      <c r="E592" s="39" t="s">
        <v>420</v>
      </c>
      <c r="F592" s="26" t="s">
        <v>392</v>
      </c>
      <c r="G592" s="26" t="s">
        <v>366</v>
      </c>
      <c r="H592" s="19">
        <v>9</v>
      </c>
      <c r="I592" s="19">
        <v>11</v>
      </c>
      <c r="J592" s="19">
        <v>12</v>
      </c>
    </row>
    <row r="593" spans="1:10" outlineLevel="3" x14ac:dyDescent="0.2">
      <c r="A593" s="19"/>
      <c r="B593" s="27" t="str">
        <f t="shared" si="116"/>
        <v>NNCN-3.17</v>
      </c>
      <c r="C593" s="26"/>
      <c r="D593" s="26">
        <v>17</v>
      </c>
      <c r="E593" s="39" t="s">
        <v>421</v>
      </c>
      <c r="F593" s="26" t="s">
        <v>392</v>
      </c>
      <c r="G593" s="26" t="s">
        <v>366</v>
      </c>
      <c r="H593" s="19">
        <v>9</v>
      </c>
      <c r="I593" s="19">
        <v>10</v>
      </c>
      <c r="J593" s="19">
        <v>9</v>
      </c>
    </row>
    <row r="594" spans="1:10" outlineLevel="3" x14ac:dyDescent="0.2">
      <c r="A594" s="19"/>
      <c r="B594" s="27" t="str">
        <f t="shared" si="116"/>
        <v>NNCN-3.18</v>
      </c>
      <c r="C594" s="26"/>
      <c r="D594" s="26">
        <v>18</v>
      </c>
      <c r="E594" s="39" t="s">
        <v>422</v>
      </c>
      <c r="F594" s="26" t="s">
        <v>392</v>
      </c>
      <c r="G594" s="26" t="s">
        <v>366</v>
      </c>
      <c r="H594" s="19">
        <v>15</v>
      </c>
      <c r="I594" s="19">
        <v>14</v>
      </c>
      <c r="J594" s="19">
        <v>14</v>
      </c>
    </row>
    <row r="595" spans="1:10" outlineLevel="3" x14ac:dyDescent="0.2">
      <c r="A595" s="19"/>
      <c r="B595" s="27" t="str">
        <f t="shared" si="116"/>
        <v>NNCN-3.19</v>
      </c>
      <c r="C595" s="26"/>
      <c r="D595" s="26">
        <v>19</v>
      </c>
      <c r="E595" s="39" t="s">
        <v>423</v>
      </c>
      <c r="F595" s="26" t="s">
        <v>392</v>
      </c>
      <c r="G595" s="26" t="s">
        <v>366</v>
      </c>
      <c r="H595" s="19">
        <v>4</v>
      </c>
      <c r="I595" s="19">
        <v>4</v>
      </c>
      <c r="J595" s="19">
        <v>4</v>
      </c>
    </row>
    <row r="596" spans="1:10" outlineLevel="3" x14ac:dyDescent="0.2">
      <c r="A596" s="19"/>
      <c r="B596" s="27" t="str">
        <f t="shared" si="116"/>
        <v>NNCN-3.20</v>
      </c>
      <c r="C596" s="26"/>
      <c r="D596" s="26">
        <v>20</v>
      </c>
      <c r="E596" s="39" t="s">
        <v>424</v>
      </c>
      <c r="F596" s="26" t="s">
        <v>392</v>
      </c>
      <c r="G596" s="26" t="s">
        <v>366</v>
      </c>
      <c r="H596" s="19">
        <v>3</v>
      </c>
      <c r="I596" s="19">
        <v>4</v>
      </c>
      <c r="J596" s="19">
        <v>4</v>
      </c>
    </row>
    <row r="597" spans="1:10" outlineLevel="3" x14ac:dyDescent="0.2">
      <c r="A597" s="19"/>
      <c r="B597" s="27" t="str">
        <f t="shared" si="116"/>
        <v>NNCN-3.21</v>
      </c>
      <c r="C597" s="26"/>
      <c r="D597" s="26">
        <v>21</v>
      </c>
      <c r="E597" s="39" t="s">
        <v>428</v>
      </c>
      <c r="F597" s="26" t="s">
        <v>392</v>
      </c>
      <c r="G597" s="26" t="s">
        <v>366</v>
      </c>
      <c r="H597" s="19">
        <v>9</v>
      </c>
      <c r="I597" s="19">
        <v>11</v>
      </c>
      <c r="J597" s="19">
        <v>13</v>
      </c>
    </row>
    <row r="598" spans="1:10" outlineLevel="3" x14ac:dyDescent="0.2">
      <c r="A598" s="19"/>
      <c r="B598" s="27" t="str">
        <f t="shared" si="116"/>
        <v>NNCN-3.22</v>
      </c>
      <c r="C598" s="26"/>
      <c r="D598" s="26">
        <v>22</v>
      </c>
      <c r="E598" s="39" t="s">
        <v>426</v>
      </c>
      <c r="F598" s="26" t="s">
        <v>392</v>
      </c>
      <c r="G598" s="26" t="s">
        <v>366</v>
      </c>
      <c r="H598" s="19">
        <v>7</v>
      </c>
      <c r="I598" s="19">
        <v>8</v>
      </c>
      <c r="J598" s="19">
        <v>8</v>
      </c>
    </row>
    <row r="599" spans="1:10" outlineLevel="3" x14ac:dyDescent="0.2">
      <c r="A599" s="19"/>
      <c r="B599" s="27"/>
      <c r="C599" s="26" t="s">
        <v>430</v>
      </c>
      <c r="D599" s="26"/>
      <c r="E599" s="39" t="s">
        <v>393</v>
      </c>
      <c r="F599" s="26" t="s">
        <v>394</v>
      </c>
      <c r="G599" s="26" t="s">
        <v>369</v>
      </c>
      <c r="H599" s="19">
        <f>SUM(H600:H606)</f>
        <v>4</v>
      </c>
      <c r="I599" s="19">
        <f>SUM(I600:I606)</f>
        <v>5</v>
      </c>
      <c r="J599" s="19">
        <f>SUM(J600:J606)</f>
        <v>7</v>
      </c>
    </row>
    <row r="600" spans="1:10" outlineLevel="3" x14ac:dyDescent="0.2">
      <c r="A600" s="19"/>
      <c r="B600" s="27" t="str">
        <f>IF(ISBLANK(D600),"",_xlfn.CONCAT($A$293,".",D600))</f>
        <v>NNCN-4.16</v>
      </c>
      <c r="C600" s="26"/>
      <c r="D600" s="26">
        <v>16</v>
      </c>
      <c r="E600" s="39" t="s">
        <v>420</v>
      </c>
      <c r="F600" s="26" t="s">
        <v>394</v>
      </c>
      <c r="G600" s="26" t="s">
        <v>369</v>
      </c>
      <c r="H600" s="19">
        <v>1</v>
      </c>
      <c r="I600" s="19">
        <v>1</v>
      </c>
      <c r="J600" s="19">
        <v>1</v>
      </c>
    </row>
    <row r="601" spans="1:10" outlineLevel="3" x14ac:dyDescent="0.2">
      <c r="A601" s="19"/>
      <c r="B601" s="27" t="str">
        <f t="shared" ref="B601:B606" si="117">IF(ISBLANK(D601),"",_xlfn.CONCAT($A$293,".",D601))</f>
        <v>NNCN-4.17</v>
      </c>
      <c r="C601" s="26"/>
      <c r="D601" s="26">
        <v>17</v>
      </c>
      <c r="E601" s="39" t="s">
        <v>421</v>
      </c>
      <c r="F601" s="26" t="s">
        <v>394</v>
      </c>
      <c r="G601" s="26" t="s">
        <v>369</v>
      </c>
      <c r="H601" s="19">
        <v>2</v>
      </c>
      <c r="I601" s="19">
        <v>2</v>
      </c>
      <c r="J601" s="19">
        <v>3</v>
      </c>
    </row>
    <row r="602" spans="1:10" outlineLevel="3" x14ac:dyDescent="0.2">
      <c r="A602" s="19"/>
      <c r="B602" s="27" t="str">
        <f t="shared" si="117"/>
        <v>NNCN-4.18</v>
      </c>
      <c r="C602" s="26"/>
      <c r="D602" s="26">
        <v>18</v>
      </c>
      <c r="E602" s="39" t="s">
        <v>422</v>
      </c>
      <c r="F602" s="26" t="s">
        <v>394</v>
      </c>
      <c r="G602" s="26" t="s">
        <v>369</v>
      </c>
      <c r="H602" s="19">
        <v>1</v>
      </c>
      <c r="I602" s="19">
        <v>2</v>
      </c>
      <c r="J602" s="19">
        <v>3</v>
      </c>
    </row>
    <row r="603" spans="1:10" outlineLevel="3" x14ac:dyDescent="0.2">
      <c r="A603" s="19"/>
      <c r="B603" s="27" t="str">
        <f t="shared" si="117"/>
        <v>NNCN-4.19</v>
      </c>
      <c r="C603" s="26"/>
      <c r="D603" s="26">
        <v>19</v>
      </c>
      <c r="E603" s="39" t="s">
        <v>423</v>
      </c>
      <c r="F603" s="26" t="s">
        <v>394</v>
      </c>
      <c r="G603" s="26" t="s">
        <v>369</v>
      </c>
      <c r="H603" s="19">
        <v>0</v>
      </c>
      <c r="I603" s="19">
        <v>0</v>
      </c>
      <c r="J603" s="19">
        <v>0</v>
      </c>
    </row>
    <row r="604" spans="1:10" outlineLevel="3" x14ac:dyDescent="0.2">
      <c r="A604" s="19"/>
      <c r="B604" s="27" t="str">
        <f t="shared" si="117"/>
        <v>NNCN-4.20</v>
      </c>
      <c r="C604" s="26"/>
      <c r="D604" s="26">
        <v>20</v>
      </c>
      <c r="E604" s="39" t="s">
        <v>424</v>
      </c>
      <c r="F604" s="26" t="s">
        <v>394</v>
      </c>
      <c r="G604" s="26" t="s">
        <v>369</v>
      </c>
      <c r="H604" s="19">
        <v>0</v>
      </c>
      <c r="I604" s="19">
        <v>0</v>
      </c>
      <c r="J604" s="19">
        <v>0</v>
      </c>
    </row>
    <row r="605" spans="1:10" outlineLevel="3" x14ac:dyDescent="0.2">
      <c r="A605" s="19"/>
      <c r="B605" s="27" t="str">
        <f t="shared" si="117"/>
        <v>NNCN-4.21</v>
      </c>
      <c r="C605" s="26"/>
      <c r="D605" s="26">
        <v>21</v>
      </c>
      <c r="E605" s="39" t="s">
        <v>428</v>
      </c>
      <c r="F605" s="26" t="s">
        <v>394</v>
      </c>
      <c r="G605" s="26" t="s">
        <v>369</v>
      </c>
      <c r="H605" s="19">
        <v>0</v>
      </c>
      <c r="I605" s="19">
        <v>0</v>
      </c>
      <c r="J605" s="19">
        <v>0</v>
      </c>
    </row>
    <row r="606" spans="1:10" outlineLevel="3" x14ac:dyDescent="0.2">
      <c r="A606" s="19"/>
      <c r="B606" s="27" t="str">
        <f t="shared" si="117"/>
        <v>NNCN-4.22</v>
      </c>
      <c r="C606" s="26"/>
      <c r="D606" s="26">
        <v>22</v>
      </c>
      <c r="E606" s="39" t="s">
        <v>426</v>
      </c>
      <c r="F606" s="26" t="s">
        <v>394</v>
      </c>
      <c r="G606" s="26" t="s">
        <v>369</v>
      </c>
      <c r="H606" s="19">
        <v>0</v>
      </c>
      <c r="I606" s="19">
        <v>0</v>
      </c>
      <c r="J606" s="19">
        <v>0</v>
      </c>
    </row>
    <row r="607" spans="1:10" outlineLevel="2" collapsed="1" x14ac:dyDescent="0.2">
      <c r="A607" s="19"/>
      <c r="B607" s="27"/>
      <c r="C607" s="26" t="s">
        <v>42</v>
      </c>
      <c r="D607" s="26"/>
      <c r="E607" s="39" t="s">
        <v>395</v>
      </c>
      <c r="F607" s="26" t="s">
        <v>364</v>
      </c>
      <c r="G607" s="26" t="s">
        <v>360</v>
      </c>
      <c r="H607" s="19">
        <f>H608+H616+H624</f>
        <v>83</v>
      </c>
      <c r="I607" s="19">
        <f>I608+I616+I624</f>
        <v>87</v>
      </c>
      <c r="J607" s="19">
        <f>J608+J616+J624</f>
        <v>93</v>
      </c>
    </row>
    <row r="608" spans="1:10" hidden="1" outlineLevel="3" x14ac:dyDescent="0.2">
      <c r="A608" s="33"/>
      <c r="B608" s="27"/>
      <c r="C608" s="40"/>
      <c r="D608" s="40"/>
      <c r="E608" s="44" t="s">
        <v>123</v>
      </c>
      <c r="F608" s="26" t="s">
        <v>396</v>
      </c>
      <c r="G608" s="26" t="s">
        <v>397</v>
      </c>
      <c r="H608" s="33">
        <f>SUM(H609:H615)</f>
        <v>47</v>
      </c>
      <c r="I608" s="33">
        <f>SUM(I609:I615)</f>
        <v>49</v>
      </c>
      <c r="J608" s="33">
        <f>SUM(J609:J615)</f>
        <v>52</v>
      </c>
    </row>
    <row r="609" spans="1:10" hidden="1" outlineLevel="3" x14ac:dyDescent="0.2">
      <c r="A609" s="19"/>
      <c r="B609" s="27"/>
      <c r="C609" s="26"/>
      <c r="D609" s="26"/>
      <c r="E609" s="39" t="s">
        <v>420</v>
      </c>
      <c r="F609" s="26" t="s">
        <v>396</v>
      </c>
      <c r="G609" s="26" t="s">
        <v>397</v>
      </c>
      <c r="H609" s="19">
        <v>9</v>
      </c>
      <c r="I609" s="19">
        <v>9</v>
      </c>
      <c r="J609" s="19">
        <v>8</v>
      </c>
    </row>
    <row r="610" spans="1:10" hidden="1" outlineLevel="3" x14ac:dyDescent="0.2">
      <c r="A610" s="19"/>
      <c r="B610" s="27"/>
      <c r="C610" s="26"/>
      <c r="D610" s="26"/>
      <c r="E610" s="39" t="s">
        <v>421</v>
      </c>
      <c r="F610" s="26" t="s">
        <v>396</v>
      </c>
      <c r="G610" s="26" t="s">
        <v>397</v>
      </c>
      <c r="H610" s="19">
        <v>4</v>
      </c>
      <c r="I610" s="19">
        <v>4</v>
      </c>
      <c r="J610" s="19">
        <v>4</v>
      </c>
    </row>
    <row r="611" spans="1:10" hidden="1" outlineLevel="3" x14ac:dyDescent="0.2">
      <c r="A611" s="19"/>
      <c r="B611" s="27"/>
      <c r="C611" s="26"/>
      <c r="D611" s="26"/>
      <c r="E611" s="39" t="s">
        <v>422</v>
      </c>
      <c r="F611" s="26" t="s">
        <v>396</v>
      </c>
      <c r="G611" s="26" t="s">
        <v>397</v>
      </c>
      <c r="H611" s="19">
        <v>5</v>
      </c>
      <c r="I611" s="19">
        <v>5</v>
      </c>
      <c r="J611" s="19">
        <v>5</v>
      </c>
    </row>
    <row r="612" spans="1:10" hidden="1" outlineLevel="3" x14ac:dyDescent="0.2">
      <c r="A612" s="19"/>
      <c r="B612" s="27"/>
      <c r="C612" s="26"/>
      <c r="D612" s="26"/>
      <c r="E612" s="39" t="s">
        <v>423</v>
      </c>
      <c r="F612" s="26" t="s">
        <v>396</v>
      </c>
      <c r="G612" s="26" t="s">
        <v>397</v>
      </c>
      <c r="H612" s="19">
        <v>1</v>
      </c>
      <c r="I612" s="19">
        <v>1</v>
      </c>
      <c r="J612" s="19">
        <v>1</v>
      </c>
    </row>
    <row r="613" spans="1:10" hidden="1" outlineLevel="3" x14ac:dyDescent="0.2">
      <c r="A613" s="19"/>
      <c r="B613" s="27"/>
      <c r="C613" s="26"/>
      <c r="D613" s="26"/>
      <c r="E613" s="39" t="s">
        <v>424</v>
      </c>
      <c r="F613" s="26" t="s">
        <v>396</v>
      </c>
      <c r="G613" s="26" t="s">
        <v>397</v>
      </c>
      <c r="H613" s="19">
        <v>2</v>
      </c>
      <c r="I613" s="19">
        <v>2</v>
      </c>
      <c r="J613" s="19">
        <v>2</v>
      </c>
    </row>
    <row r="614" spans="1:10" hidden="1" outlineLevel="3" x14ac:dyDescent="0.2">
      <c r="A614" s="19"/>
      <c r="B614" s="27"/>
      <c r="C614" s="26"/>
      <c r="D614" s="26"/>
      <c r="E614" s="39" t="s">
        <v>428</v>
      </c>
      <c r="F614" s="26" t="s">
        <v>396</v>
      </c>
      <c r="G614" s="26" t="s">
        <v>397</v>
      </c>
      <c r="H614" s="19">
        <v>16</v>
      </c>
      <c r="I614" s="19">
        <v>17</v>
      </c>
      <c r="J614" s="19">
        <v>21</v>
      </c>
    </row>
    <row r="615" spans="1:10" hidden="1" outlineLevel="3" x14ac:dyDescent="0.2">
      <c r="A615" s="19"/>
      <c r="B615" s="27"/>
      <c r="C615" s="26"/>
      <c r="D615" s="26"/>
      <c r="E615" s="39" t="s">
        <v>426</v>
      </c>
      <c r="F615" s="26" t="s">
        <v>396</v>
      </c>
      <c r="G615" s="26" t="s">
        <v>397</v>
      </c>
      <c r="H615" s="19">
        <v>10</v>
      </c>
      <c r="I615" s="19">
        <v>11</v>
      </c>
      <c r="J615" s="19">
        <v>11</v>
      </c>
    </row>
    <row r="616" spans="1:10" hidden="1" outlineLevel="3" x14ac:dyDescent="0.2">
      <c r="A616" s="33"/>
      <c r="B616" s="27"/>
      <c r="C616" s="40"/>
      <c r="D616" s="40"/>
      <c r="E616" s="44" t="s">
        <v>122</v>
      </c>
      <c r="F616" s="26" t="s">
        <v>396</v>
      </c>
      <c r="G616" s="26" t="s">
        <v>397</v>
      </c>
      <c r="H616" s="33">
        <f>SUM(H617:H623)</f>
        <v>32</v>
      </c>
      <c r="I616" s="33">
        <f>SUM(I617:I623)</f>
        <v>33</v>
      </c>
      <c r="J616" s="33">
        <f>SUM(J617:J623)</f>
        <v>34</v>
      </c>
    </row>
    <row r="617" spans="1:10" hidden="1" outlineLevel="3" x14ac:dyDescent="0.2">
      <c r="A617" s="19"/>
      <c r="B617" s="27"/>
      <c r="C617" s="26"/>
      <c r="D617" s="26"/>
      <c r="E617" s="39" t="s">
        <v>420</v>
      </c>
      <c r="F617" s="26" t="s">
        <v>396</v>
      </c>
      <c r="G617" s="26" t="s">
        <v>397</v>
      </c>
      <c r="H617" s="19">
        <v>6</v>
      </c>
      <c r="I617" s="19">
        <v>6</v>
      </c>
      <c r="J617" s="19">
        <v>7</v>
      </c>
    </row>
    <row r="618" spans="1:10" hidden="1" outlineLevel="3" x14ac:dyDescent="0.2">
      <c r="A618" s="19"/>
      <c r="B618" s="27"/>
      <c r="C618" s="26"/>
      <c r="D618" s="26"/>
      <c r="E618" s="39" t="s">
        <v>421</v>
      </c>
      <c r="F618" s="26" t="s">
        <v>396</v>
      </c>
      <c r="G618" s="26" t="s">
        <v>397</v>
      </c>
      <c r="H618" s="19">
        <v>6</v>
      </c>
      <c r="I618" s="19">
        <v>6</v>
      </c>
      <c r="J618" s="19">
        <v>5</v>
      </c>
    </row>
    <row r="619" spans="1:10" hidden="1" outlineLevel="3" x14ac:dyDescent="0.2">
      <c r="A619" s="19"/>
      <c r="B619" s="27"/>
      <c r="C619" s="26"/>
      <c r="D619" s="26"/>
      <c r="E619" s="39" t="s">
        <v>422</v>
      </c>
      <c r="F619" s="26" t="s">
        <v>396</v>
      </c>
      <c r="G619" s="26" t="s">
        <v>397</v>
      </c>
      <c r="H619" s="19">
        <v>10</v>
      </c>
      <c r="I619" s="19">
        <v>10</v>
      </c>
      <c r="J619" s="19">
        <v>11</v>
      </c>
    </row>
    <row r="620" spans="1:10" hidden="1" outlineLevel="3" x14ac:dyDescent="0.2">
      <c r="A620" s="19"/>
      <c r="B620" s="27"/>
      <c r="C620" s="26"/>
      <c r="D620" s="26"/>
      <c r="E620" s="39" t="s">
        <v>423</v>
      </c>
      <c r="F620" s="26" t="s">
        <v>396</v>
      </c>
      <c r="G620" s="26" t="s">
        <v>397</v>
      </c>
      <c r="H620" s="19">
        <v>3</v>
      </c>
      <c r="I620" s="19">
        <v>3</v>
      </c>
      <c r="J620" s="19">
        <v>3</v>
      </c>
    </row>
    <row r="621" spans="1:10" hidden="1" outlineLevel="3" x14ac:dyDescent="0.2">
      <c r="A621" s="19"/>
      <c r="B621" s="27"/>
      <c r="C621" s="26"/>
      <c r="D621" s="26"/>
      <c r="E621" s="39" t="s">
        <v>424</v>
      </c>
      <c r="F621" s="26" t="s">
        <v>396</v>
      </c>
      <c r="G621" s="26" t="s">
        <v>397</v>
      </c>
      <c r="H621" s="19">
        <v>3</v>
      </c>
      <c r="I621" s="19">
        <v>3</v>
      </c>
      <c r="J621" s="19">
        <v>3</v>
      </c>
    </row>
    <row r="622" spans="1:10" hidden="1" outlineLevel="3" x14ac:dyDescent="0.2">
      <c r="A622" s="19"/>
      <c r="B622" s="27"/>
      <c r="C622" s="26"/>
      <c r="D622" s="26"/>
      <c r="E622" s="39" t="s">
        <v>428</v>
      </c>
      <c r="F622" s="26" t="s">
        <v>396</v>
      </c>
      <c r="G622" s="26" t="s">
        <v>397</v>
      </c>
      <c r="H622" s="19">
        <v>3</v>
      </c>
      <c r="I622" s="19">
        <v>4</v>
      </c>
      <c r="J622" s="19">
        <v>4</v>
      </c>
    </row>
    <row r="623" spans="1:10" hidden="1" outlineLevel="3" x14ac:dyDescent="0.2">
      <c r="A623" s="19"/>
      <c r="B623" s="27"/>
      <c r="C623" s="26"/>
      <c r="D623" s="26"/>
      <c r="E623" s="39" t="s">
        <v>426</v>
      </c>
      <c r="F623" s="26" t="s">
        <v>396</v>
      </c>
      <c r="G623" s="26" t="s">
        <v>397</v>
      </c>
      <c r="H623" s="19">
        <v>1</v>
      </c>
      <c r="I623" s="19">
        <v>1</v>
      </c>
      <c r="J623" s="19">
        <v>1</v>
      </c>
    </row>
    <row r="624" spans="1:10" hidden="1" outlineLevel="3" x14ac:dyDescent="0.2">
      <c r="A624" s="33"/>
      <c r="B624" s="27"/>
      <c r="C624" s="40"/>
      <c r="D624" s="40"/>
      <c r="E624" s="44" t="s">
        <v>398</v>
      </c>
      <c r="F624" s="26" t="s">
        <v>394</v>
      </c>
      <c r="G624" s="26" t="s">
        <v>369</v>
      </c>
      <c r="H624" s="33">
        <f>SUM(H625:H631)</f>
        <v>4</v>
      </c>
      <c r="I624" s="33">
        <f>SUM(I625:I631)</f>
        <v>5</v>
      </c>
      <c r="J624" s="33">
        <f>SUM(J625:J631)</f>
        <v>7</v>
      </c>
    </row>
    <row r="625" spans="1:10" hidden="1" outlineLevel="3" x14ac:dyDescent="0.2">
      <c r="A625" s="19"/>
      <c r="B625" s="27"/>
      <c r="C625" s="26"/>
      <c r="D625" s="26"/>
      <c r="E625" s="39" t="s">
        <v>420</v>
      </c>
      <c r="F625" s="26" t="s">
        <v>394</v>
      </c>
      <c r="G625" s="26" t="s">
        <v>369</v>
      </c>
      <c r="H625" s="19">
        <v>1</v>
      </c>
      <c r="I625" s="19">
        <v>1</v>
      </c>
      <c r="J625" s="19">
        <v>1</v>
      </c>
    </row>
    <row r="626" spans="1:10" hidden="1" outlineLevel="3" x14ac:dyDescent="0.2">
      <c r="A626" s="19"/>
      <c r="B626" s="27"/>
      <c r="C626" s="26"/>
      <c r="D626" s="26"/>
      <c r="E626" s="39" t="s">
        <v>421</v>
      </c>
      <c r="F626" s="26" t="s">
        <v>394</v>
      </c>
      <c r="G626" s="26" t="s">
        <v>369</v>
      </c>
      <c r="H626" s="19">
        <v>2</v>
      </c>
      <c r="I626" s="19">
        <v>2</v>
      </c>
      <c r="J626" s="19">
        <v>3</v>
      </c>
    </row>
    <row r="627" spans="1:10" hidden="1" outlineLevel="3" x14ac:dyDescent="0.2">
      <c r="A627" s="19"/>
      <c r="B627" s="27"/>
      <c r="C627" s="26"/>
      <c r="D627" s="26"/>
      <c r="E627" s="39" t="s">
        <v>422</v>
      </c>
      <c r="F627" s="26" t="s">
        <v>394</v>
      </c>
      <c r="G627" s="26" t="s">
        <v>369</v>
      </c>
      <c r="H627" s="19">
        <v>1</v>
      </c>
      <c r="I627" s="19">
        <v>2</v>
      </c>
      <c r="J627" s="19">
        <v>3</v>
      </c>
    </row>
    <row r="628" spans="1:10" hidden="1" outlineLevel="3" x14ac:dyDescent="0.2">
      <c r="A628" s="19"/>
      <c r="B628" s="27"/>
      <c r="C628" s="26"/>
      <c r="D628" s="26"/>
      <c r="E628" s="39" t="s">
        <v>423</v>
      </c>
      <c r="F628" s="26" t="s">
        <v>394</v>
      </c>
      <c r="G628" s="26" t="s">
        <v>369</v>
      </c>
      <c r="H628" s="19">
        <v>0</v>
      </c>
      <c r="I628" s="19">
        <v>0</v>
      </c>
      <c r="J628" s="19">
        <v>0</v>
      </c>
    </row>
    <row r="629" spans="1:10" hidden="1" outlineLevel="3" x14ac:dyDescent="0.2">
      <c r="A629" s="19"/>
      <c r="B629" s="27"/>
      <c r="C629" s="26"/>
      <c r="D629" s="26"/>
      <c r="E629" s="39" t="s">
        <v>424</v>
      </c>
      <c r="F629" s="26" t="s">
        <v>394</v>
      </c>
      <c r="G629" s="26" t="s">
        <v>369</v>
      </c>
      <c r="H629" s="19">
        <v>0</v>
      </c>
      <c r="I629" s="19">
        <v>0</v>
      </c>
      <c r="J629" s="19">
        <v>0</v>
      </c>
    </row>
    <row r="630" spans="1:10" hidden="1" outlineLevel="3" x14ac:dyDescent="0.2">
      <c r="A630" s="19"/>
      <c r="B630" s="27"/>
      <c r="C630" s="26"/>
      <c r="D630" s="26"/>
      <c r="E630" s="39" t="s">
        <v>428</v>
      </c>
      <c r="F630" s="26" t="s">
        <v>394</v>
      </c>
      <c r="G630" s="26" t="s">
        <v>369</v>
      </c>
      <c r="H630" s="19">
        <v>0</v>
      </c>
      <c r="I630" s="19">
        <v>0</v>
      </c>
      <c r="J630" s="19">
        <v>0</v>
      </c>
    </row>
    <row r="631" spans="1:10" hidden="1" outlineLevel="3" x14ac:dyDescent="0.2">
      <c r="A631" s="19"/>
      <c r="B631" s="27"/>
      <c r="C631" s="26"/>
      <c r="D631" s="26"/>
      <c r="E631" s="39" t="s">
        <v>426</v>
      </c>
      <c r="F631" s="26" t="s">
        <v>394</v>
      </c>
      <c r="G631" s="26" t="s">
        <v>369</v>
      </c>
      <c r="H631" s="19">
        <v>0</v>
      </c>
      <c r="I631" s="19">
        <v>0</v>
      </c>
      <c r="J631" s="19">
        <v>0</v>
      </c>
    </row>
    <row r="632" spans="1:10" outlineLevel="1" x14ac:dyDescent="0.2">
      <c r="A632" s="33"/>
      <c r="B632" s="27"/>
      <c r="C632" s="40" t="s">
        <v>43</v>
      </c>
      <c r="D632" s="40"/>
      <c r="E632" s="98" t="s">
        <v>14</v>
      </c>
      <c r="F632" s="40"/>
      <c r="G632" s="40"/>
      <c r="H632" s="33"/>
      <c r="I632" s="33"/>
      <c r="J632" s="33"/>
    </row>
    <row r="633" spans="1:10" outlineLevel="2" x14ac:dyDescent="0.2">
      <c r="A633" s="19"/>
      <c r="B633" s="27"/>
      <c r="C633" s="40"/>
      <c r="D633" s="40"/>
      <c r="E633" s="78" t="s">
        <v>45</v>
      </c>
      <c r="F633" s="26" t="s">
        <v>45</v>
      </c>
      <c r="G633" s="26" t="s">
        <v>140</v>
      </c>
      <c r="H633" s="19">
        <f t="shared" ref="H633:J636" si="118">H649+H663+H677+H691+H705</f>
        <v>4.4000000000000004</v>
      </c>
      <c r="I633" s="19">
        <f t="shared" si="118"/>
        <v>5</v>
      </c>
      <c r="J633" s="19">
        <f t="shared" si="118"/>
        <v>5</v>
      </c>
    </row>
    <row r="634" spans="1:10" outlineLevel="2" x14ac:dyDescent="0.2">
      <c r="A634" s="19"/>
      <c r="B634" s="27"/>
      <c r="C634" s="40"/>
      <c r="D634" s="40"/>
      <c r="E634" s="78" t="s">
        <v>47</v>
      </c>
      <c r="F634" s="26" t="s">
        <v>139</v>
      </c>
      <c r="G634" s="26" t="s">
        <v>140</v>
      </c>
      <c r="H634" s="19">
        <f t="shared" si="118"/>
        <v>35</v>
      </c>
      <c r="I634" s="19">
        <f t="shared" si="118"/>
        <v>34</v>
      </c>
      <c r="J634" s="19">
        <f t="shared" si="118"/>
        <v>28</v>
      </c>
    </row>
    <row r="635" spans="1:10" outlineLevel="2" x14ac:dyDescent="0.2">
      <c r="A635" s="19"/>
      <c r="B635" s="27"/>
      <c r="C635" s="40"/>
      <c r="D635" s="40"/>
      <c r="E635" s="78" t="s">
        <v>391</v>
      </c>
      <c r="F635" s="26" t="s">
        <v>392</v>
      </c>
      <c r="G635" s="26" t="s">
        <v>366</v>
      </c>
      <c r="H635" s="19">
        <f t="shared" si="118"/>
        <v>12</v>
      </c>
      <c r="I635" s="19">
        <f t="shared" si="118"/>
        <v>11</v>
      </c>
      <c r="J635" s="19">
        <f t="shared" si="118"/>
        <v>13</v>
      </c>
    </row>
    <row r="636" spans="1:10" outlineLevel="2" x14ac:dyDescent="0.2">
      <c r="A636" s="19"/>
      <c r="B636" s="27"/>
      <c r="C636" s="40"/>
      <c r="D636" s="40"/>
      <c r="E636" s="78" t="s">
        <v>393</v>
      </c>
      <c r="F636" s="26" t="s">
        <v>394</v>
      </c>
      <c r="G636" s="26" t="s">
        <v>369</v>
      </c>
      <c r="H636" s="19">
        <f t="shared" si="118"/>
        <v>8</v>
      </c>
      <c r="I636" s="19">
        <f t="shared" si="118"/>
        <v>9</v>
      </c>
      <c r="J636" s="19">
        <f t="shared" si="118"/>
        <v>13</v>
      </c>
    </row>
    <row r="637" spans="1:10" outlineLevel="2" x14ac:dyDescent="0.2">
      <c r="A637" s="19"/>
      <c r="B637" s="27"/>
      <c r="C637" s="40"/>
      <c r="D637" s="40"/>
      <c r="E637" s="39" t="s">
        <v>124</v>
      </c>
      <c r="F637" s="26" t="s">
        <v>368</v>
      </c>
      <c r="G637" s="27" t="s">
        <v>140</v>
      </c>
      <c r="H637" s="19">
        <f t="shared" ref="H637:J637" si="119">SUM(H638:H643)</f>
        <v>7</v>
      </c>
      <c r="I637" s="19">
        <f t="shared" si="119"/>
        <v>6</v>
      </c>
      <c r="J637" s="19">
        <f t="shared" si="119"/>
        <v>6</v>
      </c>
    </row>
    <row r="638" spans="1:10" outlineLevel="2" x14ac:dyDescent="0.2">
      <c r="A638" s="19"/>
      <c r="B638" s="27" t="str">
        <f t="shared" ref="B638:B643" si="120">IF(ISBLANK(D638),"",_xlfn.CONCAT($A$295,".",D638))</f>
        <v>NNCN-5.2</v>
      </c>
      <c r="C638" s="40"/>
      <c r="D638" s="26">
        <v>2</v>
      </c>
      <c r="E638" s="78" t="s">
        <v>370</v>
      </c>
      <c r="F638" s="26" t="s">
        <v>368</v>
      </c>
      <c r="G638" s="27" t="s">
        <v>140</v>
      </c>
      <c r="H638" s="19">
        <f t="shared" ref="H638:J643" si="121">H715</f>
        <v>1</v>
      </c>
      <c r="I638" s="19">
        <f t="shared" si="121"/>
        <v>1</v>
      </c>
      <c r="J638" s="19">
        <f t="shared" si="121"/>
        <v>1</v>
      </c>
    </row>
    <row r="639" spans="1:10" ht="38.25" outlineLevel="2" x14ac:dyDescent="0.2">
      <c r="A639" s="19"/>
      <c r="B639" s="27" t="str">
        <f t="shared" si="120"/>
        <v>NNCN-5.3</v>
      </c>
      <c r="C639" s="40"/>
      <c r="D639" s="26">
        <v>3</v>
      </c>
      <c r="E639" s="78" t="s">
        <v>371</v>
      </c>
      <c r="F639" s="26" t="s">
        <v>368</v>
      </c>
      <c r="G639" s="27" t="s">
        <v>140</v>
      </c>
      <c r="H639" s="19">
        <f t="shared" si="121"/>
        <v>1</v>
      </c>
      <c r="I639" s="19">
        <f t="shared" si="121"/>
        <v>1</v>
      </c>
      <c r="J639" s="19">
        <f t="shared" si="121"/>
        <v>1</v>
      </c>
    </row>
    <row r="640" spans="1:10" ht="25.5" outlineLevel="2" x14ac:dyDescent="0.2">
      <c r="A640" s="19"/>
      <c r="B640" s="27" t="str">
        <f t="shared" si="120"/>
        <v>NNCN-5.4</v>
      </c>
      <c r="C640" s="40"/>
      <c r="D640" s="26">
        <v>4</v>
      </c>
      <c r="E640" s="28" t="s">
        <v>860</v>
      </c>
      <c r="F640" s="26" t="s">
        <v>368</v>
      </c>
      <c r="G640" s="27" t="s">
        <v>140</v>
      </c>
      <c r="H640" s="19">
        <f t="shared" ref="H640:J640" si="122">H717</f>
        <v>2</v>
      </c>
      <c r="I640" s="19">
        <f t="shared" si="122"/>
        <v>1</v>
      </c>
      <c r="J640" s="19">
        <f t="shared" si="122"/>
        <v>1</v>
      </c>
    </row>
    <row r="641" spans="1:10" outlineLevel="2" x14ac:dyDescent="0.2">
      <c r="A641" s="19"/>
      <c r="B641" s="27" t="str">
        <f t="shared" si="120"/>
        <v>NNCN-5.5</v>
      </c>
      <c r="C641" s="40"/>
      <c r="D641" s="26">
        <v>5</v>
      </c>
      <c r="E641" s="39" t="s">
        <v>372</v>
      </c>
      <c r="F641" s="26" t="s">
        <v>368</v>
      </c>
      <c r="G641" s="27" t="s">
        <v>140</v>
      </c>
      <c r="H641" s="19">
        <f t="shared" si="121"/>
        <v>1</v>
      </c>
      <c r="I641" s="19">
        <f t="shared" si="121"/>
        <v>1</v>
      </c>
      <c r="J641" s="19">
        <f t="shared" si="121"/>
        <v>1</v>
      </c>
    </row>
    <row r="642" spans="1:10" outlineLevel="2" x14ac:dyDescent="0.2">
      <c r="A642" s="19"/>
      <c r="B642" s="27" t="str">
        <f t="shared" si="120"/>
        <v>NNCN-5.6</v>
      </c>
      <c r="C642" s="40"/>
      <c r="D642" s="26">
        <v>6</v>
      </c>
      <c r="E642" s="39" t="s">
        <v>1008</v>
      </c>
      <c r="F642" s="26" t="s">
        <v>368</v>
      </c>
      <c r="G642" s="27" t="s">
        <v>140</v>
      </c>
      <c r="H642" s="19">
        <f t="shared" si="121"/>
        <v>1</v>
      </c>
      <c r="I642" s="19">
        <f t="shared" si="121"/>
        <v>1</v>
      </c>
      <c r="J642" s="19">
        <f t="shared" si="121"/>
        <v>1</v>
      </c>
    </row>
    <row r="643" spans="1:10" outlineLevel="2" x14ac:dyDescent="0.2">
      <c r="A643" s="19"/>
      <c r="B643" s="27" t="str">
        <f t="shared" si="120"/>
        <v>NNCN-5.12</v>
      </c>
      <c r="C643" s="34"/>
      <c r="D643" s="27">
        <v>12</v>
      </c>
      <c r="E643" s="39" t="s">
        <v>379</v>
      </c>
      <c r="F643" s="26" t="s">
        <v>368</v>
      </c>
      <c r="G643" s="26" t="s">
        <v>140</v>
      </c>
      <c r="H643" s="19">
        <f t="shared" si="121"/>
        <v>1</v>
      </c>
      <c r="I643" s="19">
        <f t="shared" si="121"/>
        <v>1</v>
      </c>
      <c r="J643" s="19">
        <f t="shared" si="121"/>
        <v>1</v>
      </c>
    </row>
    <row r="644" spans="1:10" outlineLevel="2" collapsed="1" x14ac:dyDescent="0.2">
      <c r="A644" s="19"/>
      <c r="B644" s="27"/>
      <c r="C644" s="40" t="s">
        <v>44</v>
      </c>
      <c r="D644" s="40"/>
      <c r="E644" s="44" t="s">
        <v>431</v>
      </c>
      <c r="F644" s="32"/>
      <c r="G644" s="32"/>
      <c r="H644" s="19"/>
      <c r="I644" s="19"/>
      <c r="J644" s="19"/>
    </row>
    <row r="645" spans="1:10" hidden="1" outlineLevel="3" x14ac:dyDescent="0.2">
      <c r="A645" s="19"/>
      <c r="B645" s="27"/>
      <c r="C645" s="26"/>
      <c r="D645" s="26"/>
      <c r="E645" s="39" t="s">
        <v>45</v>
      </c>
      <c r="F645" s="26" t="s">
        <v>45</v>
      </c>
      <c r="G645" s="26" t="s">
        <v>140</v>
      </c>
      <c r="H645" s="19">
        <v>1</v>
      </c>
      <c r="I645" s="19">
        <v>1</v>
      </c>
      <c r="J645" s="19">
        <f>AVERAGE(G645:I645)</f>
        <v>1</v>
      </c>
    </row>
    <row r="646" spans="1:10" hidden="1" outlineLevel="3" x14ac:dyDescent="0.2">
      <c r="A646" s="19"/>
      <c r="B646" s="27"/>
      <c r="C646" s="26"/>
      <c r="D646" s="26"/>
      <c r="E646" s="39" t="s">
        <v>47</v>
      </c>
      <c r="F646" s="26" t="s">
        <v>364</v>
      </c>
      <c r="G646" s="26" t="s">
        <v>360</v>
      </c>
      <c r="H646" s="19">
        <f>SUM(H650:H652)</f>
        <v>11</v>
      </c>
      <c r="I646" s="19">
        <f>SUM(I650:I652)</f>
        <v>11</v>
      </c>
      <c r="J646" s="19">
        <f>SUM(J650:J652)</f>
        <v>11</v>
      </c>
    </row>
    <row r="647" spans="1:10" ht="25.5" hidden="1" outlineLevel="3" x14ac:dyDescent="0.2">
      <c r="A647" s="19"/>
      <c r="B647" s="27"/>
      <c r="C647" s="28" t="s">
        <v>389</v>
      </c>
      <c r="D647" s="28"/>
      <c r="E647" s="78"/>
      <c r="F647" s="26"/>
      <c r="G647" s="28"/>
      <c r="H647" s="19"/>
      <c r="I647" s="19"/>
      <c r="J647" s="19"/>
    </row>
    <row r="648" spans="1:10" hidden="1" outlineLevel="3" x14ac:dyDescent="0.2">
      <c r="A648" s="19"/>
      <c r="B648" s="27"/>
      <c r="C648" s="26" t="s">
        <v>41</v>
      </c>
      <c r="D648" s="26"/>
      <c r="E648" s="78" t="s">
        <v>390</v>
      </c>
      <c r="F648" s="26"/>
      <c r="G648" s="27"/>
      <c r="H648" s="19"/>
      <c r="I648" s="19"/>
      <c r="J648" s="19"/>
    </row>
    <row r="649" spans="1:10" hidden="1" outlineLevel="3" x14ac:dyDescent="0.2">
      <c r="A649" s="19"/>
      <c r="B649" s="27" t="str">
        <f t="shared" ref="B649" si="123">IF(ISBLANK(D649),"",_xlfn.CONCAT($A$290,".",D649))</f>
        <v>NNCN-1.21</v>
      </c>
      <c r="C649" s="26"/>
      <c r="D649" s="26">
        <v>21</v>
      </c>
      <c r="E649" s="39" t="s">
        <v>45</v>
      </c>
      <c r="F649" s="26" t="s">
        <v>45</v>
      </c>
      <c r="G649" s="26" t="s">
        <v>140</v>
      </c>
      <c r="H649" s="19">
        <v>1</v>
      </c>
      <c r="I649" s="19">
        <v>1</v>
      </c>
      <c r="J649" s="19">
        <f>AVERAGE(G649:I649)</f>
        <v>1</v>
      </c>
    </row>
    <row r="650" spans="1:10" hidden="1" outlineLevel="3" x14ac:dyDescent="0.2">
      <c r="A650" s="19"/>
      <c r="B650" s="27" t="str">
        <f>IF(ISBLANK(D650),"",_xlfn.CONCAT($A$291,".",D650))</f>
        <v>NNCN-2.25</v>
      </c>
      <c r="C650" s="26"/>
      <c r="D650" s="26">
        <v>25</v>
      </c>
      <c r="E650" s="78" t="s">
        <v>47</v>
      </c>
      <c r="F650" s="26" t="s">
        <v>139</v>
      </c>
      <c r="G650" s="26" t="s">
        <v>140</v>
      </c>
      <c r="H650" s="19">
        <v>9</v>
      </c>
      <c r="I650" s="19">
        <v>9</v>
      </c>
      <c r="J650" s="19">
        <v>9</v>
      </c>
    </row>
    <row r="651" spans="1:10" hidden="1" outlineLevel="3" x14ac:dyDescent="0.2">
      <c r="A651" s="19"/>
      <c r="B651" s="27" t="str">
        <f>IF(ISBLANK(D651),"",_xlfn.CONCAT($A$292,".",D651))</f>
        <v>NNCN-3.23</v>
      </c>
      <c r="C651" s="26"/>
      <c r="D651" s="26">
        <v>23</v>
      </c>
      <c r="E651" s="78" t="s">
        <v>391</v>
      </c>
      <c r="F651" s="26" t="s">
        <v>392</v>
      </c>
      <c r="G651" s="26" t="s">
        <v>366</v>
      </c>
      <c r="H651" s="19">
        <v>0</v>
      </c>
      <c r="I651" s="19">
        <v>0</v>
      </c>
      <c r="J651" s="19">
        <v>0</v>
      </c>
    </row>
    <row r="652" spans="1:10" hidden="1" outlineLevel="3" x14ac:dyDescent="0.2">
      <c r="A652" s="19"/>
      <c r="B652" s="27" t="str">
        <f>IF(ISBLANK(D652),"",_xlfn.CONCAT($A$293,".",D652))</f>
        <v>NNCN-4.23</v>
      </c>
      <c r="C652" s="26"/>
      <c r="D652" s="26">
        <v>23</v>
      </c>
      <c r="E652" s="78" t="s">
        <v>393</v>
      </c>
      <c r="F652" s="26" t="s">
        <v>394</v>
      </c>
      <c r="G652" s="26" t="s">
        <v>369</v>
      </c>
      <c r="H652" s="19">
        <v>2</v>
      </c>
      <c r="I652" s="19">
        <v>2</v>
      </c>
      <c r="J652" s="19">
        <v>2</v>
      </c>
    </row>
    <row r="653" spans="1:10" hidden="1" outlineLevel="3" x14ac:dyDescent="0.2">
      <c r="A653" s="19"/>
      <c r="B653" s="27"/>
      <c r="C653" s="26" t="s">
        <v>42</v>
      </c>
      <c r="D653" s="26"/>
      <c r="E653" s="78" t="s">
        <v>395</v>
      </c>
      <c r="F653" s="26"/>
      <c r="G653" s="26"/>
      <c r="H653" s="19"/>
      <c r="I653" s="19"/>
      <c r="J653" s="19"/>
    </row>
    <row r="654" spans="1:10" hidden="1" outlineLevel="3" x14ac:dyDescent="0.2">
      <c r="A654" s="19"/>
      <c r="B654" s="27"/>
      <c r="C654" s="26"/>
      <c r="D654" s="26"/>
      <c r="E654" s="78" t="s">
        <v>123</v>
      </c>
      <c r="F654" s="26" t="s">
        <v>396</v>
      </c>
      <c r="G654" s="26" t="s">
        <v>397</v>
      </c>
      <c r="H654" s="19">
        <v>3</v>
      </c>
      <c r="I654" s="19">
        <v>2</v>
      </c>
      <c r="J654" s="19">
        <v>2</v>
      </c>
    </row>
    <row r="655" spans="1:10" hidden="1" outlineLevel="3" x14ac:dyDescent="0.2">
      <c r="A655" s="19"/>
      <c r="B655" s="27"/>
      <c r="C655" s="26"/>
      <c r="D655" s="26"/>
      <c r="E655" s="78" t="s">
        <v>122</v>
      </c>
      <c r="F655" s="26" t="s">
        <v>396</v>
      </c>
      <c r="G655" s="26" t="s">
        <v>397</v>
      </c>
      <c r="H655" s="19">
        <v>6</v>
      </c>
      <c r="I655" s="19">
        <v>7</v>
      </c>
      <c r="J655" s="19">
        <v>7</v>
      </c>
    </row>
    <row r="656" spans="1:10" hidden="1" outlineLevel="3" x14ac:dyDescent="0.2">
      <c r="A656" s="19"/>
      <c r="B656" s="27"/>
      <c r="C656" s="26"/>
      <c r="D656" s="26"/>
      <c r="E656" s="78" t="s">
        <v>398</v>
      </c>
      <c r="F656" s="26" t="s">
        <v>394</v>
      </c>
      <c r="G656" s="26" t="s">
        <v>369</v>
      </c>
      <c r="H656" s="19">
        <v>1</v>
      </c>
      <c r="I656" s="19">
        <v>1</v>
      </c>
      <c r="J656" s="19">
        <v>1</v>
      </c>
    </row>
    <row r="657" spans="1:10" hidden="1" outlineLevel="3" x14ac:dyDescent="0.2">
      <c r="A657" s="19"/>
      <c r="B657" s="27"/>
      <c r="C657" s="27"/>
      <c r="D657" s="27"/>
      <c r="E657" s="78" t="s">
        <v>400</v>
      </c>
      <c r="F657" s="26" t="s">
        <v>394</v>
      </c>
      <c r="G657" s="26" t="s">
        <v>369</v>
      </c>
      <c r="H657" s="19">
        <v>1</v>
      </c>
      <c r="I657" s="19">
        <v>1</v>
      </c>
      <c r="J657" s="19">
        <v>1</v>
      </c>
    </row>
    <row r="658" spans="1:10" outlineLevel="2" x14ac:dyDescent="0.2">
      <c r="A658" s="19"/>
      <c r="B658" s="27"/>
      <c r="C658" s="40" t="s">
        <v>46</v>
      </c>
      <c r="D658" s="40"/>
      <c r="E658" s="44" t="s">
        <v>432</v>
      </c>
      <c r="F658" s="32"/>
      <c r="G658" s="26"/>
      <c r="H658" s="19"/>
      <c r="I658" s="19"/>
      <c r="J658" s="19"/>
    </row>
    <row r="659" spans="1:10" outlineLevel="3" x14ac:dyDescent="0.2">
      <c r="A659" s="19"/>
      <c r="B659" s="27"/>
      <c r="C659" s="26"/>
      <c r="D659" s="26"/>
      <c r="E659" s="78" t="s">
        <v>45</v>
      </c>
      <c r="F659" s="26" t="s">
        <v>45</v>
      </c>
      <c r="G659" s="26" t="s">
        <v>140</v>
      </c>
      <c r="H659" s="19">
        <v>1</v>
      </c>
      <c r="I659" s="19">
        <v>1</v>
      </c>
      <c r="J659" s="19">
        <v>1</v>
      </c>
    </row>
    <row r="660" spans="1:10" outlineLevel="3" x14ac:dyDescent="0.2">
      <c r="A660" s="19"/>
      <c r="B660" s="27"/>
      <c r="C660" s="26"/>
      <c r="D660" s="26"/>
      <c r="E660" s="78" t="s">
        <v>47</v>
      </c>
      <c r="F660" s="26" t="s">
        <v>364</v>
      </c>
      <c r="G660" s="26" t="s">
        <v>360</v>
      </c>
      <c r="H660" s="19">
        <f t="shared" ref="H660:J660" si="124">SUM(H664:H666)</f>
        <v>8</v>
      </c>
      <c r="I660" s="19">
        <f t="shared" si="124"/>
        <v>7</v>
      </c>
      <c r="J660" s="19">
        <f t="shared" si="124"/>
        <v>8</v>
      </c>
    </row>
    <row r="661" spans="1:10" ht="25.5" outlineLevel="3" x14ac:dyDescent="0.2">
      <c r="A661" s="19"/>
      <c r="B661" s="27"/>
      <c r="C661" s="26" t="s">
        <v>389</v>
      </c>
      <c r="D661" s="26"/>
      <c r="E661" s="78"/>
      <c r="F661" s="26"/>
      <c r="G661" s="27"/>
      <c r="H661" s="19"/>
      <c r="I661" s="19"/>
      <c r="J661" s="19"/>
    </row>
    <row r="662" spans="1:10" outlineLevel="3" x14ac:dyDescent="0.2">
      <c r="A662" s="19"/>
      <c r="B662" s="27"/>
      <c r="C662" s="26" t="s">
        <v>41</v>
      </c>
      <c r="D662" s="26"/>
      <c r="E662" s="78" t="s">
        <v>390</v>
      </c>
      <c r="F662" s="26"/>
      <c r="G662" s="27"/>
      <c r="H662" s="19"/>
      <c r="I662" s="19"/>
      <c r="J662" s="19"/>
    </row>
    <row r="663" spans="1:10" outlineLevel="3" x14ac:dyDescent="0.2">
      <c r="A663" s="19"/>
      <c r="B663" s="27" t="str">
        <f t="shared" ref="B663" si="125">IF(ISBLANK(D663),"",_xlfn.CONCAT($A$290,".",D663))</f>
        <v>NNCN-1.22</v>
      </c>
      <c r="C663" s="26"/>
      <c r="D663" s="26">
        <f t="shared" ref="D663:D666" si="126">D649+1</f>
        <v>22</v>
      </c>
      <c r="E663" s="78" t="s">
        <v>45</v>
      </c>
      <c r="F663" s="26" t="s">
        <v>45</v>
      </c>
      <c r="G663" s="27" t="s">
        <v>140</v>
      </c>
      <c r="H663" s="19">
        <v>1</v>
      </c>
      <c r="I663" s="19">
        <v>1</v>
      </c>
      <c r="J663" s="19">
        <v>1</v>
      </c>
    </row>
    <row r="664" spans="1:10" outlineLevel="3" x14ac:dyDescent="0.2">
      <c r="A664" s="19"/>
      <c r="B664" s="27" t="str">
        <f>IF(ISBLANK(D664),"",_xlfn.CONCAT($A$291,".",D664))</f>
        <v>NNCN-2.26</v>
      </c>
      <c r="C664" s="26"/>
      <c r="D664" s="26">
        <f t="shared" si="126"/>
        <v>26</v>
      </c>
      <c r="E664" s="78" t="s">
        <v>47</v>
      </c>
      <c r="F664" s="26" t="s">
        <v>139</v>
      </c>
      <c r="G664" s="27" t="s">
        <v>140</v>
      </c>
      <c r="H664" s="19">
        <v>5</v>
      </c>
      <c r="I664" s="19">
        <v>5</v>
      </c>
      <c r="J664" s="19">
        <v>4</v>
      </c>
    </row>
    <row r="665" spans="1:10" outlineLevel="3" x14ac:dyDescent="0.2">
      <c r="A665" s="19"/>
      <c r="B665" s="27" t="str">
        <f>IF(ISBLANK(D665),"",_xlfn.CONCAT($A$292,".",D665))</f>
        <v>NNCN-3.24</v>
      </c>
      <c r="C665" s="26"/>
      <c r="D665" s="26">
        <f t="shared" si="126"/>
        <v>24</v>
      </c>
      <c r="E665" s="78" t="s">
        <v>391</v>
      </c>
      <c r="F665" s="26" t="s">
        <v>392</v>
      </c>
      <c r="G665" s="26" t="s">
        <v>366</v>
      </c>
      <c r="H665" s="19">
        <v>2</v>
      </c>
      <c r="I665" s="19">
        <v>2</v>
      </c>
      <c r="J665" s="19">
        <v>3</v>
      </c>
    </row>
    <row r="666" spans="1:10" outlineLevel="3" x14ac:dyDescent="0.2">
      <c r="A666" s="19"/>
      <c r="B666" s="27" t="str">
        <f>IF(ISBLANK(D666),"",_xlfn.CONCAT($A$293,".",D666))</f>
        <v>NNCN-4.24</v>
      </c>
      <c r="C666" s="26"/>
      <c r="D666" s="26">
        <f t="shared" si="126"/>
        <v>24</v>
      </c>
      <c r="E666" s="78" t="s">
        <v>393</v>
      </c>
      <c r="F666" s="26" t="s">
        <v>394</v>
      </c>
      <c r="G666" s="26" t="s">
        <v>369</v>
      </c>
      <c r="H666" s="19">
        <v>1</v>
      </c>
      <c r="I666" s="19">
        <v>0</v>
      </c>
      <c r="J666" s="19">
        <v>1</v>
      </c>
    </row>
    <row r="667" spans="1:10" outlineLevel="3" x14ac:dyDescent="0.2">
      <c r="A667" s="19"/>
      <c r="B667" s="27"/>
      <c r="C667" s="26" t="s">
        <v>42</v>
      </c>
      <c r="D667" s="26"/>
      <c r="E667" s="78" t="s">
        <v>395</v>
      </c>
      <c r="F667" s="26"/>
      <c r="G667" s="26"/>
      <c r="H667" s="19"/>
      <c r="I667" s="19"/>
      <c r="J667" s="19"/>
    </row>
    <row r="668" spans="1:10" outlineLevel="3" x14ac:dyDescent="0.2">
      <c r="A668" s="19"/>
      <c r="B668" s="27"/>
      <c r="C668" s="26"/>
      <c r="D668" s="26"/>
      <c r="E668" s="78" t="s">
        <v>123</v>
      </c>
      <c r="F668" s="26" t="s">
        <v>139</v>
      </c>
      <c r="G668" s="27" t="s">
        <v>140</v>
      </c>
      <c r="H668" s="19">
        <v>2</v>
      </c>
      <c r="I668" s="19">
        <v>2</v>
      </c>
      <c r="J668" s="19">
        <v>2</v>
      </c>
    </row>
    <row r="669" spans="1:10" outlineLevel="3" x14ac:dyDescent="0.2">
      <c r="A669" s="19"/>
      <c r="B669" s="27"/>
      <c r="C669" s="26"/>
      <c r="D669" s="26"/>
      <c r="E669" s="78" t="s">
        <v>122</v>
      </c>
      <c r="F669" s="26" t="s">
        <v>392</v>
      </c>
      <c r="G669" s="26" t="s">
        <v>366</v>
      </c>
      <c r="H669" s="19">
        <v>5</v>
      </c>
      <c r="I669" s="19">
        <v>5</v>
      </c>
      <c r="J669" s="19">
        <v>4</v>
      </c>
    </row>
    <row r="670" spans="1:10" outlineLevel="3" x14ac:dyDescent="0.2">
      <c r="A670" s="19"/>
      <c r="B670" s="27"/>
      <c r="C670" s="26"/>
      <c r="D670" s="26"/>
      <c r="E670" s="78" t="s">
        <v>398</v>
      </c>
      <c r="F670" s="26" t="s">
        <v>394</v>
      </c>
      <c r="G670" s="26" t="s">
        <v>369</v>
      </c>
      <c r="H670" s="19">
        <v>1</v>
      </c>
      <c r="I670" s="19">
        <v>0</v>
      </c>
      <c r="J670" s="19">
        <v>1</v>
      </c>
    </row>
    <row r="671" spans="1:10" outlineLevel="3" x14ac:dyDescent="0.2">
      <c r="A671" s="19"/>
      <c r="B671" s="27"/>
      <c r="C671" s="26"/>
      <c r="D671" s="26"/>
      <c r="E671" s="78" t="s">
        <v>400</v>
      </c>
      <c r="F671" s="26" t="s">
        <v>394</v>
      </c>
      <c r="G671" s="26" t="s">
        <v>369</v>
      </c>
      <c r="H671" s="19">
        <v>0</v>
      </c>
      <c r="I671" s="19">
        <v>0</v>
      </c>
      <c r="J671" s="19">
        <v>0</v>
      </c>
    </row>
    <row r="672" spans="1:10" ht="25.5" outlineLevel="2" collapsed="1" x14ac:dyDescent="0.2">
      <c r="A672" s="19"/>
      <c r="B672" s="27"/>
      <c r="C672" s="40" t="s">
        <v>48</v>
      </c>
      <c r="D672" s="40"/>
      <c r="E672" s="98" t="s">
        <v>861</v>
      </c>
      <c r="F672" s="26"/>
      <c r="G672" s="26"/>
      <c r="H672" s="19"/>
      <c r="I672" s="19"/>
      <c r="J672" s="19"/>
    </row>
    <row r="673" spans="1:10" hidden="1" outlineLevel="3" x14ac:dyDescent="0.2">
      <c r="A673" s="19"/>
      <c r="B673" s="27"/>
      <c r="C673" s="26"/>
      <c r="D673" s="26"/>
      <c r="E673" s="78" t="s">
        <v>45</v>
      </c>
      <c r="F673" s="26" t="s">
        <v>45</v>
      </c>
      <c r="G673" s="26" t="s">
        <v>140</v>
      </c>
      <c r="H673" s="19">
        <v>0.4</v>
      </c>
      <c r="I673" s="33">
        <v>1</v>
      </c>
      <c r="J673" s="33">
        <v>1</v>
      </c>
    </row>
    <row r="674" spans="1:10" hidden="1" outlineLevel="3" x14ac:dyDescent="0.2">
      <c r="A674" s="19"/>
      <c r="B674" s="27"/>
      <c r="C674" s="26"/>
      <c r="D674" s="26"/>
      <c r="E674" s="78" t="s">
        <v>47</v>
      </c>
      <c r="F674" s="26" t="s">
        <v>364</v>
      </c>
      <c r="G674" s="26" t="s">
        <v>360</v>
      </c>
      <c r="H674" s="19">
        <f t="shared" ref="H674:J674" si="127">SUM(H678:H680)</f>
        <v>11</v>
      </c>
      <c r="I674" s="19">
        <f t="shared" si="127"/>
        <v>10</v>
      </c>
      <c r="J674" s="19">
        <f t="shared" si="127"/>
        <v>10</v>
      </c>
    </row>
    <row r="675" spans="1:10" ht="25.5" hidden="1" outlineLevel="3" x14ac:dyDescent="0.2">
      <c r="A675" s="19"/>
      <c r="B675" s="27"/>
      <c r="C675" s="26" t="s">
        <v>389</v>
      </c>
      <c r="D675" s="26"/>
      <c r="E675" s="78"/>
      <c r="F675" s="26"/>
      <c r="G675" s="27"/>
      <c r="H675" s="19"/>
      <c r="I675" s="19"/>
      <c r="J675" s="19"/>
    </row>
    <row r="676" spans="1:10" hidden="1" outlineLevel="3" x14ac:dyDescent="0.2">
      <c r="A676" s="19"/>
      <c r="B676" s="27"/>
      <c r="C676" s="26" t="s">
        <v>41</v>
      </c>
      <c r="D676" s="26"/>
      <c r="E676" s="78" t="s">
        <v>390</v>
      </c>
      <c r="F676" s="26"/>
      <c r="G676" s="27"/>
      <c r="H676" s="19"/>
      <c r="I676" s="19"/>
      <c r="J676" s="19"/>
    </row>
    <row r="677" spans="1:10" hidden="1" outlineLevel="3" x14ac:dyDescent="0.2">
      <c r="A677" s="19"/>
      <c r="B677" s="27" t="str">
        <f t="shared" ref="B677" si="128">IF(ISBLANK(D677),"",_xlfn.CONCAT($A$290,".",D677))</f>
        <v>NNCN-1.23</v>
      </c>
      <c r="C677" s="26"/>
      <c r="D677" s="26">
        <f t="shared" ref="D677:D680" si="129">D663+1</f>
        <v>23</v>
      </c>
      <c r="E677" s="78" t="s">
        <v>45</v>
      </c>
      <c r="F677" s="26" t="s">
        <v>45</v>
      </c>
      <c r="G677" s="26" t="s">
        <v>140</v>
      </c>
      <c r="H677" s="19">
        <v>0.4</v>
      </c>
      <c r="I677" s="19">
        <v>1</v>
      </c>
      <c r="J677" s="19">
        <v>1</v>
      </c>
    </row>
    <row r="678" spans="1:10" hidden="1" outlineLevel="3" x14ac:dyDescent="0.2">
      <c r="A678" s="19"/>
      <c r="B678" s="27" t="str">
        <f>IF(ISBLANK(D678),"",_xlfn.CONCAT($A$291,".",D678))</f>
        <v>NNCN-2.27</v>
      </c>
      <c r="C678" s="26"/>
      <c r="D678" s="26">
        <f t="shared" si="129"/>
        <v>27</v>
      </c>
      <c r="E678" s="78" t="s">
        <v>47</v>
      </c>
      <c r="F678" s="26" t="s">
        <v>139</v>
      </c>
      <c r="G678" s="27" t="s">
        <v>140</v>
      </c>
      <c r="H678" s="19">
        <v>5</v>
      </c>
      <c r="I678" s="19">
        <v>5</v>
      </c>
      <c r="J678" s="19">
        <v>4</v>
      </c>
    </row>
    <row r="679" spans="1:10" hidden="1" outlineLevel="3" x14ac:dyDescent="0.2">
      <c r="A679" s="19"/>
      <c r="B679" s="27" t="str">
        <f>IF(ISBLANK(D679),"",_xlfn.CONCAT($A$292,".",D679))</f>
        <v>NNCN-3.25</v>
      </c>
      <c r="C679" s="26"/>
      <c r="D679" s="26">
        <f t="shared" si="129"/>
        <v>25</v>
      </c>
      <c r="E679" s="78" t="s">
        <v>391</v>
      </c>
      <c r="F679" s="26" t="s">
        <v>392</v>
      </c>
      <c r="G679" s="26" t="s">
        <v>366</v>
      </c>
      <c r="H679" s="19">
        <v>4</v>
      </c>
      <c r="I679" s="19">
        <v>2</v>
      </c>
      <c r="J679" s="19">
        <v>2</v>
      </c>
    </row>
    <row r="680" spans="1:10" hidden="1" outlineLevel="3" x14ac:dyDescent="0.2">
      <c r="A680" s="19"/>
      <c r="B680" s="27" t="str">
        <f>IF(ISBLANK(D680),"",_xlfn.CONCAT($A$293,".",D680))</f>
        <v>NNCN-4.25</v>
      </c>
      <c r="C680" s="26"/>
      <c r="D680" s="26">
        <f t="shared" si="129"/>
        <v>25</v>
      </c>
      <c r="E680" s="78" t="s">
        <v>393</v>
      </c>
      <c r="F680" s="26" t="s">
        <v>394</v>
      </c>
      <c r="G680" s="26" t="s">
        <v>369</v>
      </c>
      <c r="H680" s="19">
        <v>2</v>
      </c>
      <c r="I680" s="19">
        <v>3</v>
      </c>
      <c r="J680" s="19">
        <v>4</v>
      </c>
    </row>
    <row r="681" spans="1:10" hidden="1" outlineLevel="3" x14ac:dyDescent="0.2">
      <c r="A681" s="19"/>
      <c r="B681" s="27"/>
      <c r="C681" s="26" t="s">
        <v>42</v>
      </c>
      <c r="D681" s="26"/>
      <c r="E681" s="78" t="s">
        <v>395</v>
      </c>
      <c r="F681" s="26"/>
      <c r="G681" s="26"/>
      <c r="H681" s="19"/>
      <c r="I681" s="19"/>
      <c r="J681" s="19"/>
    </row>
    <row r="682" spans="1:10" hidden="1" outlineLevel="3" x14ac:dyDescent="0.2">
      <c r="A682" s="19"/>
      <c r="B682" s="27"/>
      <c r="C682" s="26"/>
      <c r="D682" s="26"/>
      <c r="E682" s="78" t="s">
        <v>123</v>
      </c>
      <c r="F682" s="26" t="s">
        <v>139</v>
      </c>
      <c r="G682" s="27" t="s">
        <v>140</v>
      </c>
      <c r="H682" s="19">
        <v>2</v>
      </c>
      <c r="I682" s="19">
        <v>2</v>
      </c>
      <c r="J682" s="19">
        <v>2</v>
      </c>
    </row>
    <row r="683" spans="1:10" hidden="1" outlineLevel="3" x14ac:dyDescent="0.2">
      <c r="A683" s="19"/>
      <c r="B683" s="27"/>
      <c r="C683" s="26"/>
      <c r="D683" s="26"/>
      <c r="E683" s="78" t="s">
        <v>122</v>
      </c>
      <c r="F683" s="26" t="s">
        <v>392</v>
      </c>
      <c r="G683" s="26" t="s">
        <v>366</v>
      </c>
      <c r="H683" s="19">
        <v>7</v>
      </c>
      <c r="I683" s="19">
        <v>6</v>
      </c>
      <c r="J683" s="19">
        <v>5</v>
      </c>
    </row>
    <row r="684" spans="1:10" hidden="1" outlineLevel="3" x14ac:dyDescent="0.2">
      <c r="A684" s="19"/>
      <c r="B684" s="27"/>
      <c r="C684" s="26"/>
      <c r="D684" s="26"/>
      <c r="E684" s="78" t="s">
        <v>398</v>
      </c>
      <c r="F684" s="26" t="s">
        <v>394</v>
      </c>
      <c r="G684" s="26" t="s">
        <v>369</v>
      </c>
      <c r="H684" s="19">
        <v>2</v>
      </c>
      <c r="I684" s="19">
        <v>3</v>
      </c>
      <c r="J684" s="19">
        <v>3</v>
      </c>
    </row>
    <row r="685" spans="1:10" hidden="1" outlineLevel="3" x14ac:dyDescent="0.2">
      <c r="A685" s="19"/>
      <c r="B685" s="27"/>
      <c r="C685" s="26"/>
      <c r="D685" s="26"/>
      <c r="E685" s="78" t="s">
        <v>400</v>
      </c>
      <c r="F685" s="26" t="s">
        <v>394</v>
      </c>
      <c r="G685" s="26" t="s">
        <v>369</v>
      </c>
      <c r="H685" s="19">
        <v>0</v>
      </c>
      <c r="I685" s="19">
        <v>0</v>
      </c>
      <c r="J685" s="19">
        <v>1</v>
      </c>
    </row>
    <row r="686" spans="1:10" outlineLevel="2" collapsed="1" x14ac:dyDescent="0.2">
      <c r="A686" s="19"/>
      <c r="B686" s="27"/>
      <c r="C686" s="40" t="s">
        <v>50</v>
      </c>
      <c r="D686" s="40"/>
      <c r="E686" s="44" t="s">
        <v>433</v>
      </c>
      <c r="F686" s="26"/>
      <c r="G686" s="26"/>
      <c r="H686" s="19"/>
      <c r="I686" s="19"/>
      <c r="J686" s="19"/>
    </row>
    <row r="687" spans="1:10" hidden="1" outlineLevel="3" x14ac:dyDescent="0.2">
      <c r="A687" s="19"/>
      <c r="B687" s="27"/>
      <c r="C687" s="26"/>
      <c r="D687" s="26"/>
      <c r="E687" s="39" t="s">
        <v>45</v>
      </c>
      <c r="F687" s="26" t="s">
        <v>45</v>
      </c>
      <c r="G687" s="26" t="s">
        <v>140</v>
      </c>
      <c r="H687" s="19">
        <v>1</v>
      </c>
      <c r="I687" s="19">
        <v>1</v>
      </c>
      <c r="J687" s="19">
        <v>1</v>
      </c>
    </row>
    <row r="688" spans="1:10" hidden="1" outlineLevel="3" x14ac:dyDescent="0.2">
      <c r="A688" s="19"/>
      <c r="B688" s="27"/>
      <c r="C688" s="26"/>
      <c r="D688" s="26"/>
      <c r="E688" s="39" t="s">
        <v>47</v>
      </c>
      <c r="F688" s="26" t="s">
        <v>364</v>
      </c>
      <c r="G688" s="26" t="s">
        <v>360</v>
      </c>
      <c r="H688" s="19">
        <f t="shared" ref="H688:J688" si="130">SUM(H692:H694)</f>
        <v>7</v>
      </c>
      <c r="I688" s="33">
        <f t="shared" si="130"/>
        <v>10</v>
      </c>
      <c r="J688" s="33">
        <f t="shared" si="130"/>
        <v>9</v>
      </c>
    </row>
    <row r="689" spans="1:10" ht="25.5" hidden="1" outlineLevel="3" x14ac:dyDescent="0.2">
      <c r="A689" s="19"/>
      <c r="B689" s="27"/>
      <c r="C689" s="28" t="s">
        <v>389</v>
      </c>
      <c r="D689" s="28"/>
      <c r="E689" s="39"/>
      <c r="F689" s="28"/>
      <c r="G689" s="28"/>
      <c r="H689" s="19"/>
      <c r="I689" s="19"/>
      <c r="J689" s="19"/>
    </row>
    <row r="690" spans="1:10" hidden="1" outlineLevel="3" x14ac:dyDescent="0.2">
      <c r="A690" s="19"/>
      <c r="B690" s="27"/>
      <c r="C690" s="26" t="s">
        <v>41</v>
      </c>
      <c r="D690" s="26"/>
      <c r="E690" s="78" t="s">
        <v>390</v>
      </c>
      <c r="F690" s="26"/>
      <c r="G690" s="27"/>
      <c r="H690" s="19"/>
      <c r="I690" s="19"/>
      <c r="J690" s="19"/>
    </row>
    <row r="691" spans="1:10" hidden="1" outlineLevel="3" x14ac:dyDescent="0.2">
      <c r="A691" s="19"/>
      <c r="B691" s="27" t="str">
        <f t="shared" ref="B691" si="131">IF(ISBLANK(D691),"",_xlfn.CONCAT($A$290,".",D691))</f>
        <v>NNCN-1.24</v>
      </c>
      <c r="C691" s="26"/>
      <c r="D691" s="26">
        <f t="shared" ref="D691:D694" si="132">D677+1</f>
        <v>24</v>
      </c>
      <c r="E691" s="39" t="s">
        <v>45</v>
      </c>
      <c r="F691" s="26" t="s">
        <v>45</v>
      </c>
      <c r="G691" s="26" t="s">
        <v>140</v>
      </c>
      <c r="H691" s="19">
        <v>1</v>
      </c>
      <c r="I691" s="19">
        <v>1</v>
      </c>
      <c r="J691" s="19">
        <v>1</v>
      </c>
    </row>
    <row r="692" spans="1:10" hidden="1" outlineLevel="3" x14ac:dyDescent="0.2">
      <c r="A692" s="19"/>
      <c r="B692" s="27" t="str">
        <f>IF(ISBLANK(D692),"",_xlfn.CONCAT($A$291,".",D692))</f>
        <v>NNCN-2.28</v>
      </c>
      <c r="C692" s="26"/>
      <c r="D692" s="26">
        <f t="shared" si="132"/>
        <v>28</v>
      </c>
      <c r="E692" s="78" t="s">
        <v>47</v>
      </c>
      <c r="F692" s="26" t="s">
        <v>139</v>
      </c>
      <c r="G692" s="27" t="s">
        <v>140</v>
      </c>
      <c r="H692" s="19">
        <v>6</v>
      </c>
      <c r="I692" s="19">
        <v>9</v>
      </c>
      <c r="J692" s="19">
        <v>7</v>
      </c>
    </row>
    <row r="693" spans="1:10" hidden="1" outlineLevel="3" x14ac:dyDescent="0.2">
      <c r="A693" s="19"/>
      <c r="B693" s="27" t="str">
        <f>IF(ISBLANK(D693),"",_xlfn.CONCAT($A$292,".",D693))</f>
        <v>NNCN-3.26</v>
      </c>
      <c r="C693" s="26"/>
      <c r="D693" s="26">
        <f t="shared" si="132"/>
        <v>26</v>
      </c>
      <c r="E693" s="78" t="s">
        <v>391</v>
      </c>
      <c r="F693" s="26" t="s">
        <v>392</v>
      </c>
      <c r="G693" s="26" t="s">
        <v>366</v>
      </c>
      <c r="H693" s="19">
        <v>1</v>
      </c>
      <c r="I693" s="19">
        <v>1</v>
      </c>
      <c r="J693" s="19">
        <v>1</v>
      </c>
    </row>
    <row r="694" spans="1:10" hidden="1" outlineLevel="3" x14ac:dyDescent="0.2">
      <c r="A694" s="19"/>
      <c r="B694" s="27" t="str">
        <f>IF(ISBLANK(D694),"",_xlfn.CONCAT($A$293,".",D694))</f>
        <v>NNCN-4.26</v>
      </c>
      <c r="C694" s="26"/>
      <c r="D694" s="26">
        <f t="shared" si="132"/>
        <v>26</v>
      </c>
      <c r="E694" s="78" t="s">
        <v>393</v>
      </c>
      <c r="F694" s="26" t="s">
        <v>394</v>
      </c>
      <c r="G694" s="26" t="s">
        <v>369</v>
      </c>
      <c r="H694" s="19">
        <v>0</v>
      </c>
      <c r="I694" s="19">
        <v>0</v>
      </c>
      <c r="J694" s="19">
        <v>1</v>
      </c>
    </row>
    <row r="695" spans="1:10" hidden="1" outlineLevel="3" x14ac:dyDescent="0.2">
      <c r="A695" s="19"/>
      <c r="B695" s="27"/>
      <c r="C695" s="26" t="s">
        <v>42</v>
      </c>
      <c r="D695" s="26"/>
      <c r="E695" s="78" t="s">
        <v>395</v>
      </c>
      <c r="F695" s="26"/>
      <c r="G695" s="26"/>
      <c r="H695" s="19"/>
      <c r="I695" s="19"/>
      <c r="J695" s="19"/>
    </row>
    <row r="696" spans="1:10" hidden="1" outlineLevel="3" x14ac:dyDescent="0.2">
      <c r="A696" s="19"/>
      <c r="B696" s="27"/>
      <c r="C696" s="26"/>
      <c r="D696" s="26"/>
      <c r="E696" s="78" t="s">
        <v>123</v>
      </c>
      <c r="F696" s="26" t="s">
        <v>396</v>
      </c>
      <c r="G696" s="26" t="s">
        <v>397</v>
      </c>
      <c r="H696" s="19">
        <v>4</v>
      </c>
      <c r="I696" s="19">
        <v>5</v>
      </c>
      <c r="J696" s="19">
        <v>5</v>
      </c>
    </row>
    <row r="697" spans="1:10" hidden="1" outlineLevel="3" x14ac:dyDescent="0.2">
      <c r="A697" s="19"/>
      <c r="B697" s="27"/>
      <c r="C697" s="26"/>
      <c r="D697" s="26"/>
      <c r="E697" s="78" t="s">
        <v>122</v>
      </c>
      <c r="F697" s="26" t="s">
        <v>396</v>
      </c>
      <c r="G697" s="26" t="s">
        <v>397</v>
      </c>
      <c r="H697" s="19">
        <v>3</v>
      </c>
      <c r="I697" s="19">
        <v>4</v>
      </c>
      <c r="J697" s="19">
        <v>4</v>
      </c>
    </row>
    <row r="698" spans="1:10" hidden="1" outlineLevel="3" x14ac:dyDescent="0.2">
      <c r="A698" s="19"/>
      <c r="B698" s="27"/>
      <c r="C698" s="26"/>
      <c r="D698" s="26"/>
      <c r="E698" s="78" t="s">
        <v>398</v>
      </c>
      <c r="F698" s="26" t="s">
        <v>394</v>
      </c>
      <c r="G698" s="26" t="s">
        <v>369</v>
      </c>
      <c r="H698" s="19">
        <v>0</v>
      </c>
      <c r="I698" s="19">
        <v>0</v>
      </c>
      <c r="J698" s="19">
        <v>0</v>
      </c>
    </row>
    <row r="699" spans="1:10" hidden="1" outlineLevel="3" x14ac:dyDescent="0.2">
      <c r="A699" s="19"/>
      <c r="B699" s="27"/>
      <c r="C699" s="26"/>
      <c r="D699" s="26"/>
      <c r="E699" s="78" t="s">
        <v>400</v>
      </c>
      <c r="F699" s="26" t="s">
        <v>394</v>
      </c>
      <c r="G699" s="26" t="s">
        <v>369</v>
      </c>
      <c r="H699" s="19">
        <v>0</v>
      </c>
      <c r="I699" s="19">
        <v>0</v>
      </c>
      <c r="J699" s="19">
        <v>0</v>
      </c>
    </row>
    <row r="700" spans="1:10" outlineLevel="2" collapsed="1" x14ac:dyDescent="0.2">
      <c r="A700" s="33"/>
      <c r="B700" s="27"/>
      <c r="C700" s="40" t="s">
        <v>51</v>
      </c>
      <c r="D700" s="40"/>
      <c r="E700" s="44" t="s">
        <v>1009</v>
      </c>
      <c r="F700" s="32"/>
      <c r="G700" s="32"/>
      <c r="H700" s="33"/>
      <c r="I700" s="33"/>
      <c r="J700" s="33"/>
    </row>
    <row r="701" spans="1:10" hidden="1" outlineLevel="3" x14ac:dyDescent="0.2">
      <c r="A701" s="19"/>
      <c r="B701" s="27"/>
      <c r="C701" s="26"/>
      <c r="D701" s="26"/>
      <c r="E701" s="39" t="s">
        <v>45</v>
      </c>
      <c r="F701" s="26" t="s">
        <v>45</v>
      </c>
      <c r="G701" s="26" t="s">
        <v>140</v>
      </c>
      <c r="H701" s="19">
        <v>1</v>
      </c>
      <c r="I701" s="19">
        <v>1</v>
      </c>
      <c r="J701" s="19">
        <v>1</v>
      </c>
    </row>
    <row r="702" spans="1:10" hidden="1" outlineLevel="3" x14ac:dyDescent="0.2">
      <c r="A702" s="19"/>
      <c r="B702" s="27"/>
      <c r="C702" s="26"/>
      <c r="D702" s="26"/>
      <c r="E702" s="39" t="s">
        <v>47</v>
      </c>
      <c r="F702" s="26" t="s">
        <v>364</v>
      </c>
      <c r="G702" s="26" t="s">
        <v>360</v>
      </c>
      <c r="H702" s="19">
        <f t="shared" ref="H702:J702" si="133">SUM(H706:H708)</f>
        <v>18</v>
      </c>
      <c r="I702" s="19">
        <f t="shared" si="133"/>
        <v>16</v>
      </c>
      <c r="J702" s="19">
        <f t="shared" si="133"/>
        <v>16</v>
      </c>
    </row>
    <row r="703" spans="1:10" ht="25.5" hidden="1" outlineLevel="3" x14ac:dyDescent="0.2">
      <c r="A703" s="19"/>
      <c r="B703" s="27"/>
      <c r="C703" s="28" t="s">
        <v>389</v>
      </c>
      <c r="D703" s="28"/>
      <c r="E703" s="39"/>
      <c r="F703" s="28"/>
      <c r="G703" s="28"/>
      <c r="H703" s="19"/>
      <c r="I703" s="19"/>
      <c r="J703" s="19"/>
    </row>
    <row r="704" spans="1:10" hidden="1" outlineLevel="3" x14ac:dyDescent="0.2">
      <c r="A704" s="19"/>
      <c r="B704" s="27"/>
      <c r="C704" s="26" t="s">
        <v>41</v>
      </c>
      <c r="D704" s="26"/>
      <c r="E704" s="78" t="s">
        <v>390</v>
      </c>
      <c r="F704" s="26"/>
      <c r="G704" s="27"/>
      <c r="H704" s="19"/>
      <c r="I704" s="19"/>
      <c r="J704" s="19"/>
    </row>
    <row r="705" spans="1:10" hidden="1" outlineLevel="3" x14ac:dyDescent="0.2">
      <c r="A705" s="19"/>
      <c r="B705" s="27" t="str">
        <f t="shared" ref="B705" si="134">IF(ISBLANK(D705),"",_xlfn.CONCAT($A$290,".",D705))</f>
        <v>NNCN-1.25</v>
      </c>
      <c r="C705" s="26"/>
      <c r="D705" s="26">
        <f t="shared" ref="D705:D708" si="135">D691+1</f>
        <v>25</v>
      </c>
      <c r="E705" s="39" t="s">
        <v>45</v>
      </c>
      <c r="F705" s="26" t="s">
        <v>45</v>
      </c>
      <c r="G705" s="26" t="s">
        <v>140</v>
      </c>
      <c r="H705" s="19">
        <v>1</v>
      </c>
      <c r="I705" s="19">
        <v>1</v>
      </c>
      <c r="J705" s="19">
        <v>1</v>
      </c>
    </row>
    <row r="706" spans="1:10" hidden="1" outlineLevel="3" x14ac:dyDescent="0.2">
      <c r="A706" s="19"/>
      <c r="B706" s="27" t="str">
        <f>IF(ISBLANK(D706),"",_xlfn.CONCAT($A$291,".",D706))</f>
        <v>NNCN-2.29</v>
      </c>
      <c r="C706" s="26"/>
      <c r="D706" s="26">
        <f t="shared" si="135"/>
        <v>29</v>
      </c>
      <c r="E706" s="78" t="s">
        <v>47</v>
      </c>
      <c r="F706" s="26" t="s">
        <v>139</v>
      </c>
      <c r="G706" s="27" t="s">
        <v>140</v>
      </c>
      <c r="H706" s="19">
        <v>10</v>
      </c>
      <c r="I706" s="33">
        <v>6</v>
      </c>
      <c r="J706" s="33">
        <v>4</v>
      </c>
    </row>
    <row r="707" spans="1:10" hidden="1" outlineLevel="3" x14ac:dyDescent="0.2">
      <c r="A707" s="19"/>
      <c r="B707" s="27" t="str">
        <f>IF(ISBLANK(D707),"",_xlfn.CONCAT($A$292,".",D707))</f>
        <v>NNCN-3.27</v>
      </c>
      <c r="C707" s="26"/>
      <c r="D707" s="26">
        <f t="shared" si="135"/>
        <v>27</v>
      </c>
      <c r="E707" s="78" t="s">
        <v>391</v>
      </c>
      <c r="F707" s="26" t="s">
        <v>392</v>
      </c>
      <c r="G707" s="26" t="s">
        <v>366</v>
      </c>
      <c r="H707" s="19">
        <v>5</v>
      </c>
      <c r="I707" s="33">
        <v>6</v>
      </c>
      <c r="J707" s="33">
        <v>7</v>
      </c>
    </row>
    <row r="708" spans="1:10" hidden="1" outlineLevel="3" x14ac:dyDescent="0.2">
      <c r="A708" s="19"/>
      <c r="B708" s="27" t="str">
        <f>IF(ISBLANK(D708),"",_xlfn.CONCAT($A$293,".",D708))</f>
        <v>NNCN-4.27</v>
      </c>
      <c r="C708" s="26"/>
      <c r="D708" s="26">
        <f t="shared" si="135"/>
        <v>27</v>
      </c>
      <c r="E708" s="78" t="s">
        <v>393</v>
      </c>
      <c r="F708" s="26" t="s">
        <v>394</v>
      </c>
      <c r="G708" s="26" t="s">
        <v>369</v>
      </c>
      <c r="H708" s="19">
        <v>3</v>
      </c>
      <c r="I708" s="33">
        <v>4</v>
      </c>
      <c r="J708" s="33">
        <v>5</v>
      </c>
    </row>
    <row r="709" spans="1:10" hidden="1" outlineLevel="3" x14ac:dyDescent="0.2">
      <c r="A709" s="19"/>
      <c r="B709" s="27"/>
      <c r="C709" s="26" t="s">
        <v>42</v>
      </c>
      <c r="D709" s="26"/>
      <c r="E709" s="78" t="s">
        <v>395</v>
      </c>
      <c r="F709" s="26"/>
      <c r="G709" s="26"/>
      <c r="H709" s="19"/>
      <c r="I709" s="19"/>
      <c r="J709" s="19"/>
    </row>
    <row r="710" spans="1:10" hidden="1" outlineLevel="3" x14ac:dyDescent="0.2">
      <c r="A710" s="19"/>
      <c r="B710" s="27"/>
      <c r="C710" s="26"/>
      <c r="D710" s="26"/>
      <c r="E710" s="78" t="s">
        <v>123</v>
      </c>
      <c r="F710" s="26" t="s">
        <v>396</v>
      </c>
      <c r="G710" s="26" t="s">
        <v>397</v>
      </c>
      <c r="H710" s="19">
        <v>5</v>
      </c>
      <c r="I710" s="19">
        <v>5</v>
      </c>
      <c r="J710" s="19">
        <v>4</v>
      </c>
    </row>
    <row r="711" spans="1:10" hidden="1" outlineLevel="3" x14ac:dyDescent="0.2">
      <c r="A711" s="19"/>
      <c r="B711" s="27"/>
      <c r="C711" s="26"/>
      <c r="D711" s="26"/>
      <c r="E711" s="78" t="s">
        <v>122</v>
      </c>
      <c r="F711" s="26" t="s">
        <v>396</v>
      </c>
      <c r="G711" s="26" t="s">
        <v>397</v>
      </c>
      <c r="H711" s="19">
        <v>10</v>
      </c>
      <c r="I711" s="19">
        <v>8</v>
      </c>
      <c r="J711" s="19">
        <v>8</v>
      </c>
    </row>
    <row r="712" spans="1:10" hidden="1" outlineLevel="3" x14ac:dyDescent="0.2">
      <c r="A712" s="19"/>
      <c r="B712" s="27"/>
      <c r="C712" s="26"/>
      <c r="D712" s="26"/>
      <c r="E712" s="78" t="s">
        <v>398</v>
      </c>
      <c r="F712" s="26" t="s">
        <v>394</v>
      </c>
      <c r="G712" s="26" t="s">
        <v>369</v>
      </c>
      <c r="H712" s="19">
        <v>3</v>
      </c>
      <c r="I712" s="19">
        <v>4</v>
      </c>
      <c r="J712" s="19">
        <v>4</v>
      </c>
    </row>
    <row r="713" spans="1:10" hidden="1" outlineLevel="3" x14ac:dyDescent="0.2">
      <c r="A713" s="19"/>
      <c r="B713" s="27"/>
      <c r="C713" s="26"/>
      <c r="D713" s="26"/>
      <c r="E713" s="78" t="s">
        <v>400</v>
      </c>
      <c r="F713" s="26" t="s">
        <v>394</v>
      </c>
      <c r="G713" s="26" t="s">
        <v>369</v>
      </c>
      <c r="H713" s="19">
        <v>0</v>
      </c>
      <c r="I713" s="19">
        <v>0</v>
      </c>
      <c r="J713" s="19">
        <v>1</v>
      </c>
    </row>
    <row r="714" spans="1:10" outlineLevel="2" collapsed="1" x14ac:dyDescent="0.2">
      <c r="A714" s="19"/>
      <c r="B714" s="27"/>
      <c r="C714" s="40" t="s">
        <v>52</v>
      </c>
      <c r="D714" s="40"/>
      <c r="E714" s="98" t="s">
        <v>124</v>
      </c>
      <c r="F714" s="26"/>
      <c r="G714" s="26"/>
      <c r="H714" s="19"/>
      <c r="I714" s="19"/>
      <c r="J714" s="19"/>
    </row>
    <row r="715" spans="1:10" hidden="1" outlineLevel="3" x14ac:dyDescent="0.2">
      <c r="A715" s="19"/>
      <c r="B715" s="27" t="str">
        <f t="shared" ref="B715:B720" si="136">IF(ISBLANK(D715),"",_xlfn.CONCAT($A$295,".",D715))</f>
        <v>NNCN-5.2</v>
      </c>
      <c r="C715" s="26"/>
      <c r="D715" s="26">
        <v>2</v>
      </c>
      <c r="E715" s="78" t="s">
        <v>370</v>
      </c>
      <c r="F715" s="26" t="s">
        <v>368</v>
      </c>
      <c r="G715" s="27" t="s">
        <v>140</v>
      </c>
      <c r="H715" s="19">
        <v>1</v>
      </c>
      <c r="I715" s="19">
        <v>1</v>
      </c>
      <c r="J715" s="19">
        <v>1</v>
      </c>
    </row>
    <row r="716" spans="1:10" ht="38.25" hidden="1" outlineLevel="3" x14ac:dyDescent="0.2">
      <c r="A716" s="19"/>
      <c r="B716" s="27" t="str">
        <f t="shared" si="136"/>
        <v>NNCN-5.3</v>
      </c>
      <c r="C716" s="26"/>
      <c r="D716" s="26">
        <v>3</v>
      </c>
      <c r="E716" s="78" t="s">
        <v>371</v>
      </c>
      <c r="F716" s="26" t="s">
        <v>368</v>
      </c>
      <c r="G716" s="27" t="s">
        <v>140</v>
      </c>
      <c r="H716" s="19">
        <v>1</v>
      </c>
      <c r="I716" s="19">
        <v>1</v>
      </c>
      <c r="J716" s="19">
        <v>1</v>
      </c>
    </row>
    <row r="717" spans="1:10" ht="25.5" hidden="1" outlineLevel="3" x14ac:dyDescent="0.2">
      <c r="A717" s="19"/>
      <c r="B717" s="27" t="str">
        <f t="shared" si="136"/>
        <v>NNCN-5.4</v>
      </c>
      <c r="C717" s="26"/>
      <c r="D717" s="26">
        <v>4</v>
      </c>
      <c r="E717" s="28" t="s">
        <v>860</v>
      </c>
      <c r="F717" s="26" t="s">
        <v>368</v>
      </c>
      <c r="G717" s="27" t="s">
        <v>140</v>
      </c>
      <c r="H717" s="19">
        <v>2</v>
      </c>
      <c r="I717" s="19">
        <v>1</v>
      </c>
      <c r="J717" s="19">
        <v>1</v>
      </c>
    </row>
    <row r="718" spans="1:10" hidden="1" outlineLevel="3" x14ac:dyDescent="0.2">
      <c r="A718" s="19"/>
      <c r="B718" s="27" t="str">
        <f t="shared" si="136"/>
        <v>NNCN-5.5</v>
      </c>
      <c r="C718" s="26"/>
      <c r="D718" s="26">
        <v>5</v>
      </c>
      <c r="E718" s="39" t="s">
        <v>372</v>
      </c>
      <c r="F718" s="26" t="s">
        <v>368</v>
      </c>
      <c r="G718" s="27" t="s">
        <v>140</v>
      </c>
      <c r="H718" s="19">
        <v>1</v>
      </c>
      <c r="I718" s="19">
        <v>1</v>
      </c>
      <c r="J718" s="19">
        <v>1</v>
      </c>
    </row>
    <row r="719" spans="1:10" hidden="1" outlineLevel="3" x14ac:dyDescent="0.2">
      <c r="A719" s="19"/>
      <c r="B719" s="27" t="str">
        <f t="shared" si="136"/>
        <v>NNCN-5.6</v>
      </c>
      <c r="C719" s="26"/>
      <c r="D719" s="26">
        <v>6</v>
      </c>
      <c r="E719" s="39" t="s">
        <v>1008</v>
      </c>
      <c r="F719" s="26" t="s">
        <v>368</v>
      </c>
      <c r="G719" s="27" t="s">
        <v>140</v>
      </c>
      <c r="H719" s="19">
        <v>1</v>
      </c>
      <c r="I719" s="19">
        <v>1</v>
      </c>
      <c r="J719" s="19">
        <v>1</v>
      </c>
    </row>
    <row r="720" spans="1:10" hidden="1" outlineLevel="3" x14ac:dyDescent="0.2">
      <c r="A720" s="19"/>
      <c r="B720" s="27" t="str">
        <f t="shared" si="136"/>
        <v>NNCN-5.12</v>
      </c>
      <c r="C720" s="26"/>
      <c r="D720" s="26">
        <v>12</v>
      </c>
      <c r="E720" s="39" t="s">
        <v>379</v>
      </c>
      <c r="F720" s="26" t="s">
        <v>368</v>
      </c>
      <c r="G720" s="26" t="s">
        <v>140</v>
      </c>
      <c r="H720" s="19">
        <v>1</v>
      </c>
      <c r="I720" s="19">
        <v>1</v>
      </c>
      <c r="J720" s="19">
        <v>1</v>
      </c>
    </row>
    <row r="721" spans="1:10" outlineLevel="1" collapsed="1" x14ac:dyDescent="0.2">
      <c r="A721" s="19"/>
      <c r="B721" s="27"/>
      <c r="C721" s="40" t="s">
        <v>53</v>
      </c>
      <c r="D721" s="40"/>
      <c r="E721" s="98" t="s">
        <v>434</v>
      </c>
      <c r="F721" s="26"/>
      <c r="G721" s="26"/>
      <c r="H721" s="19"/>
      <c r="I721" s="19"/>
      <c r="J721" s="19"/>
    </row>
    <row r="722" spans="1:10" hidden="1" outlineLevel="2" x14ac:dyDescent="0.2">
      <c r="A722" s="19"/>
      <c r="B722" s="27"/>
      <c r="C722" s="45"/>
      <c r="D722" s="45"/>
      <c r="E722" s="78" t="s">
        <v>45</v>
      </c>
      <c r="F722" s="26" t="s">
        <v>45</v>
      </c>
      <c r="G722" s="26" t="s">
        <v>140</v>
      </c>
      <c r="H722" s="19">
        <f t="shared" ref="H722:J725" si="137">H732+H746+H759+H773+H787</f>
        <v>3</v>
      </c>
      <c r="I722" s="19">
        <f t="shared" si="137"/>
        <v>3</v>
      </c>
      <c r="J722" s="19">
        <f t="shared" si="137"/>
        <v>3</v>
      </c>
    </row>
    <row r="723" spans="1:10" hidden="1" outlineLevel="2" x14ac:dyDescent="0.2">
      <c r="A723" s="19"/>
      <c r="B723" s="27"/>
      <c r="C723" s="45"/>
      <c r="D723" s="45"/>
      <c r="E723" s="78" t="s">
        <v>47</v>
      </c>
      <c r="F723" s="26" t="s">
        <v>139</v>
      </c>
      <c r="G723" s="26" t="s">
        <v>140</v>
      </c>
      <c r="H723" s="19">
        <f t="shared" si="137"/>
        <v>19</v>
      </c>
      <c r="I723" s="19">
        <f t="shared" si="137"/>
        <v>15</v>
      </c>
      <c r="J723" s="19">
        <f t="shared" si="137"/>
        <v>12</v>
      </c>
    </row>
    <row r="724" spans="1:10" hidden="1" outlineLevel="2" x14ac:dyDescent="0.2">
      <c r="A724" s="19"/>
      <c r="B724" s="27"/>
      <c r="C724" s="45"/>
      <c r="D724" s="45"/>
      <c r="E724" s="78" t="s">
        <v>391</v>
      </c>
      <c r="F724" s="26" t="s">
        <v>392</v>
      </c>
      <c r="G724" s="26" t="s">
        <v>366</v>
      </c>
      <c r="H724" s="19">
        <f t="shared" si="137"/>
        <v>30</v>
      </c>
      <c r="I724" s="19">
        <f t="shared" si="137"/>
        <v>32</v>
      </c>
      <c r="J724" s="19">
        <f t="shared" si="137"/>
        <v>33</v>
      </c>
    </row>
    <row r="725" spans="1:10" hidden="1" outlineLevel="2" x14ac:dyDescent="0.2">
      <c r="A725" s="19"/>
      <c r="B725" s="27"/>
      <c r="C725" s="45"/>
      <c r="D725" s="45"/>
      <c r="E725" s="78" t="s">
        <v>393</v>
      </c>
      <c r="F725" s="26" t="s">
        <v>394</v>
      </c>
      <c r="G725" s="26" t="s">
        <v>369</v>
      </c>
      <c r="H725" s="19">
        <f t="shared" si="137"/>
        <v>9</v>
      </c>
      <c r="I725" s="19">
        <f t="shared" si="137"/>
        <v>12</v>
      </c>
      <c r="J725" s="19">
        <f t="shared" si="137"/>
        <v>15</v>
      </c>
    </row>
    <row r="726" spans="1:10" hidden="1" outlineLevel="2" x14ac:dyDescent="0.2">
      <c r="A726" s="30"/>
      <c r="B726" s="27" t="str">
        <f t="shared" ref="B726" si="138">IF(ISBLANK(D726),"",_xlfn.CONCAT($A$295,".",D726))</f>
        <v>NNCN-5.13</v>
      </c>
      <c r="C726" s="45"/>
      <c r="D726" s="38">
        <v>13</v>
      </c>
      <c r="E726" s="100" t="s">
        <v>380</v>
      </c>
      <c r="F726" s="37" t="s">
        <v>368</v>
      </c>
      <c r="G726" s="38" t="s">
        <v>140</v>
      </c>
      <c r="H726" s="30">
        <v>1</v>
      </c>
      <c r="I726" s="30">
        <v>1</v>
      </c>
      <c r="J726" s="30">
        <v>1</v>
      </c>
    </row>
    <row r="727" spans="1:10" hidden="1" outlineLevel="2" collapsed="1" x14ac:dyDescent="0.2">
      <c r="A727" s="48"/>
      <c r="B727" s="27"/>
      <c r="C727" s="40" t="s">
        <v>55</v>
      </c>
      <c r="D727" s="40"/>
      <c r="E727" s="101" t="s">
        <v>435</v>
      </c>
      <c r="F727" s="46"/>
      <c r="G727" s="47"/>
      <c r="H727" s="48"/>
      <c r="I727" s="48"/>
      <c r="J727" s="48"/>
    </row>
    <row r="728" spans="1:10" hidden="1" outlineLevel="3" x14ac:dyDescent="0.2">
      <c r="A728" s="30"/>
      <c r="B728" s="27"/>
      <c r="C728" s="46"/>
      <c r="D728" s="46"/>
      <c r="E728" s="100" t="s">
        <v>45</v>
      </c>
      <c r="F728" s="37" t="s">
        <v>45</v>
      </c>
      <c r="G728" s="37" t="s">
        <v>140</v>
      </c>
      <c r="H728" s="30">
        <v>1</v>
      </c>
      <c r="I728" s="30">
        <v>1</v>
      </c>
      <c r="J728" s="30">
        <v>1</v>
      </c>
    </row>
    <row r="729" spans="1:10" hidden="1" outlineLevel="3" x14ac:dyDescent="0.2">
      <c r="A729" s="30"/>
      <c r="B729" s="27"/>
      <c r="C729" s="37"/>
      <c r="D729" s="37"/>
      <c r="E729" s="100" t="s">
        <v>47</v>
      </c>
      <c r="F729" s="26" t="s">
        <v>364</v>
      </c>
      <c r="G729" s="26" t="s">
        <v>360</v>
      </c>
      <c r="H729" s="30">
        <v>15</v>
      </c>
      <c r="I729" s="30">
        <v>15</v>
      </c>
      <c r="J729" s="30">
        <v>15</v>
      </c>
    </row>
    <row r="730" spans="1:10" ht="25.5" hidden="1" outlineLevel="3" x14ac:dyDescent="0.2">
      <c r="A730" s="30"/>
      <c r="B730" s="27"/>
      <c r="C730" s="37" t="s">
        <v>389</v>
      </c>
      <c r="D730" s="37"/>
      <c r="E730" s="100"/>
      <c r="F730" s="37"/>
      <c r="G730" s="49"/>
      <c r="H730" s="30"/>
      <c r="I730" s="30"/>
      <c r="J730" s="30"/>
    </row>
    <row r="731" spans="1:10" hidden="1" outlineLevel="3" x14ac:dyDescent="0.2">
      <c r="A731" s="30"/>
      <c r="B731" s="27"/>
      <c r="C731" s="37" t="s">
        <v>41</v>
      </c>
      <c r="D731" s="37"/>
      <c r="E731" s="100" t="s">
        <v>390</v>
      </c>
      <c r="F731" s="37"/>
      <c r="G731" s="49"/>
      <c r="H731" s="30"/>
      <c r="I731" s="30"/>
      <c r="J731" s="30"/>
    </row>
    <row r="732" spans="1:10" hidden="1" outlineLevel="3" x14ac:dyDescent="0.2">
      <c r="A732" s="30"/>
      <c r="B732" s="27" t="str">
        <f t="shared" ref="B732" si="139">IF(ISBLANK(D732),"",_xlfn.CONCAT($A$290,".",D732))</f>
        <v>NNCN-1.26</v>
      </c>
      <c r="C732" s="26"/>
      <c r="D732" s="26">
        <f>D705+1</f>
        <v>26</v>
      </c>
      <c r="E732" s="100" t="s">
        <v>45</v>
      </c>
      <c r="F732" s="37" t="s">
        <v>45</v>
      </c>
      <c r="G732" s="37" t="s">
        <v>140</v>
      </c>
      <c r="H732" s="30">
        <v>1</v>
      </c>
      <c r="I732" s="30">
        <v>1</v>
      </c>
      <c r="J732" s="30">
        <v>1</v>
      </c>
    </row>
    <row r="733" spans="1:10" hidden="1" outlineLevel="3" x14ac:dyDescent="0.2">
      <c r="A733" s="30"/>
      <c r="B733" s="27" t="str">
        <f>IF(ISBLANK(D733),"",_xlfn.CONCAT($A$291,".",D733))</f>
        <v>NNCN-2.30</v>
      </c>
      <c r="C733" s="26"/>
      <c r="D733" s="26">
        <f>D706+1</f>
        <v>30</v>
      </c>
      <c r="E733" s="100" t="s">
        <v>47</v>
      </c>
      <c r="F733" s="37" t="s">
        <v>139</v>
      </c>
      <c r="G733" s="38" t="s">
        <v>140</v>
      </c>
      <c r="H733" s="30">
        <f>H729-SUM(H734:H735)</f>
        <v>8</v>
      </c>
      <c r="I733" s="30">
        <f>I729-SUM(I734:I735)</f>
        <v>7</v>
      </c>
      <c r="J733" s="30">
        <f>J729-SUM(J734:J735)</f>
        <v>4</v>
      </c>
    </row>
    <row r="734" spans="1:10" hidden="1" outlineLevel="3" x14ac:dyDescent="0.2">
      <c r="A734" s="30"/>
      <c r="B734" s="27" t="str">
        <f>IF(ISBLANK(D734),"",_xlfn.CONCAT($A$292,".",D734))</f>
        <v>NNCN-3.28</v>
      </c>
      <c r="C734" s="26"/>
      <c r="D734" s="26">
        <f>D707+1</f>
        <v>28</v>
      </c>
      <c r="E734" s="100" t="s">
        <v>391</v>
      </c>
      <c r="F734" s="37" t="s">
        <v>392</v>
      </c>
      <c r="G734" s="37" t="s">
        <v>366</v>
      </c>
      <c r="H734" s="30">
        <v>5</v>
      </c>
      <c r="I734" s="30">
        <v>6</v>
      </c>
      <c r="J734" s="30">
        <v>8</v>
      </c>
    </row>
    <row r="735" spans="1:10" hidden="1" outlineLevel="3" x14ac:dyDescent="0.2">
      <c r="A735" s="30"/>
      <c r="B735" s="27" t="str">
        <f>IF(ISBLANK(D735),"",_xlfn.CONCAT($A$293,".",D735))</f>
        <v>NNCN-4.28</v>
      </c>
      <c r="C735" s="26"/>
      <c r="D735" s="26">
        <f>D708+1</f>
        <v>28</v>
      </c>
      <c r="E735" s="100" t="s">
        <v>393</v>
      </c>
      <c r="F735" s="37" t="s">
        <v>394</v>
      </c>
      <c r="G735" s="37" t="s">
        <v>369</v>
      </c>
      <c r="H735" s="30">
        <v>2</v>
      </c>
      <c r="I735" s="30">
        <v>2</v>
      </c>
      <c r="J735" s="30">
        <v>3</v>
      </c>
    </row>
    <row r="736" spans="1:10" hidden="1" outlineLevel="3" x14ac:dyDescent="0.2">
      <c r="A736" s="30"/>
      <c r="B736" s="27"/>
      <c r="C736" s="37" t="s">
        <v>42</v>
      </c>
      <c r="D736" s="37"/>
      <c r="E736" s="100" t="s">
        <v>395</v>
      </c>
      <c r="F736" s="37"/>
      <c r="G736" s="37"/>
      <c r="H736" s="30"/>
      <c r="I736" s="30"/>
      <c r="J736" s="30"/>
    </row>
    <row r="737" spans="1:10" hidden="1" outlineLevel="3" x14ac:dyDescent="0.2">
      <c r="A737" s="30"/>
      <c r="B737" s="27"/>
      <c r="C737" s="37"/>
      <c r="D737" s="37"/>
      <c r="E737" s="100" t="s">
        <v>123</v>
      </c>
      <c r="F737" s="37" t="s">
        <v>139</v>
      </c>
      <c r="G737" s="38" t="s">
        <v>140</v>
      </c>
      <c r="H737" s="30">
        <v>7</v>
      </c>
      <c r="I737" s="30">
        <v>7</v>
      </c>
      <c r="J737" s="30">
        <v>6</v>
      </c>
    </row>
    <row r="738" spans="1:10" hidden="1" outlineLevel="3" x14ac:dyDescent="0.2">
      <c r="A738" s="30"/>
      <c r="B738" s="27"/>
      <c r="C738" s="37"/>
      <c r="D738" s="37"/>
      <c r="E738" s="100" t="s">
        <v>122</v>
      </c>
      <c r="F738" s="26" t="s">
        <v>396</v>
      </c>
      <c r="G738" s="26" t="s">
        <v>397</v>
      </c>
      <c r="H738" s="30">
        <v>6</v>
      </c>
      <c r="I738" s="30">
        <v>6</v>
      </c>
      <c r="J738" s="30">
        <v>7</v>
      </c>
    </row>
    <row r="739" spans="1:10" hidden="1" outlineLevel="3" x14ac:dyDescent="0.2">
      <c r="A739" s="30"/>
      <c r="B739" s="27"/>
      <c r="C739" s="37"/>
      <c r="D739" s="37"/>
      <c r="E739" s="100" t="s">
        <v>398</v>
      </c>
      <c r="F739" s="37" t="s">
        <v>394</v>
      </c>
      <c r="G739" s="37" t="s">
        <v>369</v>
      </c>
      <c r="H739" s="30">
        <v>2</v>
      </c>
      <c r="I739" s="30">
        <v>2</v>
      </c>
      <c r="J739" s="30">
        <v>2</v>
      </c>
    </row>
    <row r="740" spans="1:10" hidden="1" outlineLevel="3" x14ac:dyDescent="0.2">
      <c r="A740" s="30"/>
      <c r="B740" s="27"/>
      <c r="C740" s="37"/>
      <c r="D740" s="37"/>
      <c r="E740" s="100" t="s">
        <v>400</v>
      </c>
      <c r="F740" s="26" t="s">
        <v>394</v>
      </c>
      <c r="G740" s="26" t="s">
        <v>369</v>
      </c>
      <c r="H740" s="30">
        <v>0</v>
      </c>
      <c r="I740" s="30">
        <v>0</v>
      </c>
      <c r="J740" s="30">
        <v>0</v>
      </c>
    </row>
    <row r="741" spans="1:10" hidden="1" outlineLevel="2" collapsed="1" x14ac:dyDescent="0.2">
      <c r="A741" s="48"/>
      <c r="B741" s="27"/>
      <c r="C741" s="40" t="s">
        <v>56</v>
      </c>
      <c r="D741" s="40"/>
      <c r="E741" s="101" t="s">
        <v>436</v>
      </c>
      <c r="F741" s="46"/>
      <c r="G741" s="50"/>
      <c r="H741" s="48"/>
      <c r="I741" s="48"/>
      <c r="J741" s="48"/>
    </row>
    <row r="742" spans="1:10" hidden="1" outlineLevel="3" x14ac:dyDescent="0.2">
      <c r="A742" s="30"/>
      <c r="B742" s="27"/>
      <c r="C742" s="46"/>
      <c r="D742" s="46"/>
      <c r="E742" s="100" t="s">
        <v>45</v>
      </c>
      <c r="F742" s="37" t="s">
        <v>45</v>
      </c>
      <c r="G742" s="37" t="s">
        <v>140</v>
      </c>
      <c r="H742" s="30">
        <v>0</v>
      </c>
      <c r="I742" s="30">
        <v>0</v>
      </c>
      <c r="J742" s="30">
        <v>0</v>
      </c>
    </row>
    <row r="743" spans="1:10" hidden="1" outlineLevel="3" x14ac:dyDescent="0.2">
      <c r="A743" s="30"/>
      <c r="B743" s="27"/>
      <c r="C743" s="37"/>
      <c r="D743" s="37"/>
      <c r="E743" s="100" t="s">
        <v>47</v>
      </c>
      <c r="F743" s="26" t="s">
        <v>364</v>
      </c>
      <c r="G743" s="26" t="s">
        <v>360</v>
      </c>
      <c r="H743" s="30">
        <v>12</v>
      </c>
      <c r="I743" s="30">
        <v>13</v>
      </c>
      <c r="J743" s="30">
        <v>14</v>
      </c>
    </row>
    <row r="744" spans="1:10" ht="25.5" hidden="1" outlineLevel="3" x14ac:dyDescent="0.2">
      <c r="A744" s="48"/>
      <c r="B744" s="27"/>
      <c r="C744" s="37" t="s">
        <v>389</v>
      </c>
      <c r="D744" s="37"/>
      <c r="E744" s="100"/>
      <c r="F744" s="37"/>
      <c r="G744" s="49"/>
      <c r="H744" s="48"/>
      <c r="I744" s="48"/>
      <c r="J744" s="48"/>
    </row>
    <row r="745" spans="1:10" hidden="1" outlineLevel="3" x14ac:dyDescent="0.2">
      <c r="A745" s="48"/>
      <c r="B745" s="27"/>
      <c r="C745" s="37" t="s">
        <v>41</v>
      </c>
      <c r="D745" s="37"/>
      <c r="E745" s="100" t="s">
        <v>390</v>
      </c>
      <c r="F745" s="37"/>
      <c r="G745" s="49"/>
      <c r="H745" s="48"/>
      <c r="I745" s="48"/>
      <c r="J745" s="48"/>
    </row>
    <row r="746" spans="1:10" hidden="1" outlineLevel="3" x14ac:dyDescent="0.2">
      <c r="A746" s="30"/>
      <c r="B746" s="27" t="str">
        <f t="shared" ref="B746" si="140">IF(ISBLANK(D746),"",_xlfn.CONCAT($A$290,".",D746))</f>
        <v>NNCN-1.27</v>
      </c>
      <c r="C746" s="37"/>
      <c r="D746" s="37">
        <f t="shared" ref="D746:D749" si="141">D732+1</f>
        <v>27</v>
      </c>
      <c r="E746" s="100" t="s">
        <v>45</v>
      </c>
      <c r="F746" s="37" t="s">
        <v>45</v>
      </c>
      <c r="G746" s="37" t="s">
        <v>140</v>
      </c>
      <c r="H746" s="30">
        <v>0</v>
      </c>
      <c r="I746" s="30">
        <v>0</v>
      </c>
      <c r="J746" s="30">
        <v>0</v>
      </c>
    </row>
    <row r="747" spans="1:10" hidden="1" outlineLevel="3" x14ac:dyDescent="0.2">
      <c r="A747" s="30"/>
      <c r="B747" s="27" t="str">
        <f>IF(ISBLANK(D747),"",_xlfn.CONCAT($A$291,".",D747))</f>
        <v>NNCN-2.31</v>
      </c>
      <c r="C747" s="37"/>
      <c r="D747" s="37">
        <f t="shared" si="141"/>
        <v>31</v>
      </c>
      <c r="E747" s="100" t="s">
        <v>47</v>
      </c>
      <c r="F747" s="37" t="s">
        <v>139</v>
      </c>
      <c r="G747" s="38" t="s">
        <v>140</v>
      </c>
      <c r="H747" s="30">
        <f>H743-SUM(H748:H749)</f>
        <v>2</v>
      </c>
      <c r="I747" s="30">
        <f>I743-SUM(I748:I749)</f>
        <v>2</v>
      </c>
      <c r="J747" s="30">
        <f>J743-SUM(J748:J749)</f>
        <v>2</v>
      </c>
    </row>
    <row r="748" spans="1:10" hidden="1" outlineLevel="3" x14ac:dyDescent="0.2">
      <c r="A748" s="30"/>
      <c r="B748" s="27" t="str">
        <f>IF(ISBLANK(D748),"",_xlfn.CONCAT($A$292,".",D748))</f>
        <v>NNCN-3.29</v>
      </c>
      <c r="C748" s="37"/>
      <c r="D748" s="37">
        <f t="shared" si="141"/>
        <v>29</v>
      </c>
      <c r="E748" s="100" t="s">
        <v>391</v>
      </c>
      <c r="F748" s="37" t="s">
        <v>392</v>
      </c>
      <c r="G748" s="37" t="s">
        <v>366</v>
      </c>
      <c r="H748" s="30">
        <v>8</v>
      </c>
      <c r="I748" s="30">
        <v>9</v>
      </c>
      <c r="J748" s="30">
        <v>9</v>
      </c>
    </row>
    <row r="749" spans="1:10" hidden="1" outlineLevel="3" x14ac:dyDescent="0.2">
      <c r="A749" s="30"/>
      <c r="B749" s="27" t="str">
        <f>IF(ISBLANK(D749),"",_xlfn.CONCAT($A$293,".",D749))</f>
        <v>NNCN-4.29</v>
      </c>
      <c r="C749" s="37"/>
      <c r="D749" s="37">
        <f t="shared" si="141"/>
        <v>29</v>
      </c>
      <c r="E749" s="100" t="s">
        <v>393</v>
      </c>
      <c r="F749" s="37" t="s">
        <v>394</v>
      </c>
      <c r="G749" s="37" t="s">
        <v>369</v>
      </c>
      <c r="H749" s="30">
        <v>2</v>
      </c>
      <c r="I749" s="30">
        <v>2</v>
      </c>
      <c r="J749" s="30">
        <v>3</v>
      </c>
    </row>
    <row r="750" spans="1:10" hidden="1" outlineLevel="3" x14ac:dyDescent="0.2">
      <c r="A750" s="48"/>
      <c r="B750" s="27"/>
      <c r="C750" s="37" t="s">
        <v>42</v>
      </c>
      <c r="D750" s="37"/>
      <c r="E750" s="100" t="s">
        <v>395</v>
      </c>
      <c r="F750" s="37"/>
      <c r="G750" s="37"/>
      <c r="H750" s="48"/>
      <c r="I750" s="48"/>
      <c r="J750" s="48"/>
    </row>
    <row r="751" spans="1:10" hidden="1" outlineLevel="3" x14ac:dyDescent="0.2">
      <c r="A751" s="30"/>
      <c r="B751" s="27"/>
      <c r="C751" s="37"/>
      <c r="D751" s="37"/>
      <c r="E751" s="100" t="s">
        <v>123</v>
      </c>
      <c r="F751" s="37" t="s">
        <v>139</v>
      </c>
      <c r="G751" s="38" t="s">
        <v>140</v>
      </c>
      <c r="H751" s="30">
        <f>H743-SUM(H752:H753)</f>
        <v>5</v>
      </c>
      <c r="I751" s="30">
        <f>I743-SUM(I752:I753)</f>
        <v>6</v>
      </c>
      <c r="J751" s="30">
        <f>J743-SUM(J752:J753)</f>
        <v>7</v>
      </c>
    </row>
    <row r="752" spans="1:10" hidden="1" outlineLevel="3" x14ac:dyDescent="0.2">
      <c r="A752" s="30"/>
      <c r="B752" s="27"/>
      <c r="C752" s="37"/>
      <c r="D752" s="37"/>
      <c r="E752" s="100" t="s">
        <v>122</v>
      </c>
      <c r="F752" s="37" t="s">
        <v>392</v>
      </c>
      <c r="G752" s="37" t="s">
        <v>366</v>
      </c>
      <c r="H752" s="30">
        <v>5</v>
      </c>
      <c r="I752" s="30">
        <v>5</v>
      </c>
      <c r="J752" s="30">
        <v>5</v>
      </c>
    </row>
    <row r="753" spans="1:10" hidden="1" outlineLevel="3" x14ac:dyDescent="0.2">
      <c r="A753" s="30"/>
      <c r="B753" s="27"/>
      <c r="C753" s="37"/>
      <c r="D753" s="37"/>
      <c r="E753" s="100" t="s">
        <v>398</v>
      </c>
      <c r="F753" s="37" t="s">
        <v>394</v>
      </c>
      <c r="G753" s="37" t="s">
        <v>369</v>
      </c>
      <c r="H753" s="30">
        <v>2</v>
      </c>
      <c r="I753" s="30">
        <v>2</v>
      </c>
      <c r="J753" s="30">
        <v>2</v>
      </c>
    </row>
    <row r="754" spans="1:10" hidden="1" outlineLevel="2" collapsed="1" x14ac:dyDescent="0.2">
      <c r="A754" s="48"/>
      <c r="B754" s="27"/>
      <c r="C754" s="40" t="s">
        <v>57</v>
      </c>
      <c r="D754" s="40"/>
      <c r="E754" s="101" t="s">
        <v>437</v>
      </c>
      <c r="F754" s="46"/>
      <c r="G754" s="50"/>
      <c r="H754" s="48"/>
      <c r="I754" s="48"/>
      <c r="J754" s="48"/>
    </row>
    <row r="755" spans="1:10" hidden="1" outlineLevel="3" x14ac:dyDescent="0.2">
      <c r="A755" s="30"/>
      <c r="B755" s="27"/>
      <c r="C755" s="46"/>
      <c r="D755" s="46"/>
      <c r="E755" s="100" t="s">
        <v>45</v>
      </c>
      <c r="F755" s="37" t="s">
        <v>45</v>
      </c>
      <c r="G755" s="37" t="s">
        <v>140</v>
      </c>
      <c r="H755" s="30">
        <v>1</v>
      </c>
      <c r="I755" s="30">
        <v>1</v>
      </c>
      <c r="J755" s="30">
        <v>1</v>
      </c>
    </row>
    <row r="756" spans="1:10" hidden="1" outlineLevel="3" x14ac:dyDescent="0.2">
      <c r="A756" s="30"/>
      <c r="B756" s="27"/>
      <c r="C756" s="37"/>
      <c r="D756" s="37"/>
      <c r="E756" s="100" t="s">
        <v>47</v>
      </c>
      <c r="F756" s="26" t="s">
        <v>364</v>
      </c>
      <c r="G756" s="26" t="s">
        <v>360</v>
      </c>
      <c r="H756" s="30">
        <v>10</v>
      </c>
      <c r="I756" s="30">
        <v>10</v>
      </c>
      <c r="J756" s="30">
        <v>10</v>
      </c>
    </row>
    <row r="757" spans="1:10" ht="25.5" hidden="1" outlineLevel="3" x14ac:dyDescent="0.2">
      <c r="A757" s="30"/>
      <c r="B757" s="27"/>
      <c r="C757" s="37" t="s">
        <v>389</v>
      </c>
      <c r="D757" s="37"/>
      <c r="E757" s="100"/>
      <c r="F757" s="37"/>
      <c r="G757" s="49"/>
      <c r="H757" s="30"/>
      <c r="I757" s="30"/>
      <c r="J757" s="30"/>
    </row>
    <row r="758" spans="1:10" hidden="1" outlineLevel="3" x14ac:dyDescent="0.2">
      <c r="A758" s="30"/>
      <c r="B758" s="27"/>
      <c r="C758" s="37" t="s">
        <v>41</v>
      </c>
      <c r="D758" s="37"/>
      <c r="E758" s="100" t="s">
        <v>390</v>
      </c>
      <c r="F758" s="37"/>
      <c r="G758" s="49"/>
      <c r="H758" s="30"/>
      <c r="I758" s="30"/>
      <c r="J758" s="30"/>
    </row>
    <row r="759" spans="1:10" hidden="1" outlineLevel="3" x14ac:dyDescent="0.2">
      <c r="A759" s="30"/>
      <c r="B759" s="27" t="str">
        <f t="shared" ref="B759" si="142">IF(ISBLANK(D759),"",_xlfn.CONCAT($A$290,".",D759))</f>
        <v>NNCN-1.28</v>
      </c>
      <c r="C759" s="37"/>
      <c r="D759" s="37">
        <f t="shared" ref="D759:D762" si="143">D746+1</f>
        <v>28</v>
      </c>
      <c r="E759" s="100" t="s">
        <v>45</v>
      </c>
      <c r="F759" s="37" t="s">
        <v>45</v>
      </c>
      <c r="G759" s="37" t="s">
        <v>140</v>
      </c>
      <c r="H759" s="30">
        <v>1</v>
      </c>
      <c r="I759" s="30">
        <v>1</v>
      </c>
      <c r="J759" s="30">
        <v>1</v>
      </c>
    </row>
    <row r="760" spans="1:10" hidden="1" outlineLevel="3" x14ac:dyDescent="0.2">
      <c r="A760" s="30"/>
      <c r="B760" s="27" t="str">
        <f>IF(ISBLANK(D760),"",_xlfn.CONCAT($A$291,".",D760))</f>
        <v>NNCN-2.32</v>
      </c>
      <c r="C760" s="37"/>
      <c r="D760" s="37">
        <f t="shared" si="143"/>
        <v>32</v>
      </c>
      <c r="E760" s="100" t="s">
        <v>47</v>
      </c>
      <c r="F760" s="37" t="s">
        <v>139</v>
      </c>
      <c r="G760" s="38" t="s">
        <v>140</v>
      </c>
      <c r="H760" s="30">
        <v>2</v>
      </c>
      <c r="I760" s="30">
        <v>1</v>
      </c>
      <c r="J760" s="30">
        <v>1</v>
      </c>
    </row>
    <row r="761" spans="1:10" hidden="1" outlineLevel="3" x14ac:dyDescent="0.2">
      <c r="A761" s="30"/>
      <c r="B761" s="27" t="str">
        <f>IF(ISBLANK(D761),"",_xlfn.CONCAT($A$292,".",D761))</f>
        <v>NNCN-3.30</v>
      </c>
      <c r="C761" s="37"/>
      <c r="D761" s="37">
        <f t="shared" si="143"/>
        <v>30</v>
      </c>
      <c r="E761" s="100" t="s">
        <v>391</v>
      </c>
      <c r="F761" s="37" t="s">
        <v>392</v>
      </c>
      <c r="G761" s="37" t="s">
        <v>366</v>
      </c>
      <c r="H761" s="30">
        <v>6</v>
      </c>
      <c r="I761" s="30">
        <v>6</v>
      </c>
      <c r="J761" s="30">
        <v>6</v>
      </c>
    </row>
    <row r="762" spans="1:10" hidden="1" outlineLevel="3" x14ac:dyDescent="0.2">
      <c r="A762" s="30"/>
      <c r="B762" s="27" t="str">
        <f>IF(ISBLANK(D762),"",_xlfn.CONCAT($A$293,".",D762))</f>
        <v>NNCN-4.30</v>
      </c>
      <c r="C762" s="37"/>
      <c r="D762" s="37">
        <f t="shared" si="143"/>
        <v>30</v>
      </c>
      <c r="E762" s="100" t="s">
        <v>393</v>
      </c>
      <c r="F762" s="37" t="s">
        <v>394</v>
      </c>
      <c r="G762" s="37" t="s">
        <v>369</v>
      </c>
      <c r="H762" s="30">
        <v>2</v>
      </c>
      <c r="I762" s="30">
        <v>3</v>
      </c>
      <c r="J762" s="30">
        <v>3</v>
      </c>
    </row>
    <row r="763" spans="1:10" hidden="1" outlineLevel="3" x14ac:dyDescent="0.2">
      <c r="A763" s="30"/>
      <c r="B763" s="27"/>
      <c r="C763" s="37" t="s">
        <v>42</v>
      </c>
      <c r="D763" s="37"/>
      <c r="E763" s="100" t="s">
        <v>395</v>
      </c>
      <c r="F763" s="37"/>
      <c r="G763" s="37"/>
      <c r="H763" s="30"/>
      <c r="I763" s="30"/>
      <c r="J763" s="30"/>
    </row>
    <row r="764" spans="1:10" hidden="1" outlineLevel="3" x14ac:dyDescent="0.2">
      <c r="A764" s="30"/>
      <c r="B764" s="27"/>
      <c r="C764" s="37"/>
      <c r="D764" s="37"/>
      <c r="E764" s="100" t="s">
        <v>123</v>
      </c>
      <c r="F764" s="37" t="s">
        <v>139</v>
      </c>
      <c r="G764" s="38" t="s">
        <v>140</v>
      </c>
      <c r="H764" s="30">
        <v>2</v>
      </c>
      <c r="I764" s="30">
        <v>2</v>
      </c>
      <c r="J764" s="30">
        <v>2</v>
      </c>
    </row>
    <row r="765" spans="1:10" hidden="1" outlineLevel="3" x14ac:dyDescent="0.2">
      <c r="A765" s="30"/>
      <c r="B765" s="27"/>
      <c r="C765" s="37"/>
      <c r="D765" s="37"/>
      <c r="E765" s="100" t="s">
        <v>122</v>
      </c>
      <c r="F765" s="37" t="s">
        <v>392</v>
      </c>
      <c r="G765" s="37" t="s">
        <v>366</v>
      </c>
      <c r="H765" s="30">
        <v>6</v>
      </c>
      <c r="I765" s="30">
        <v>5</v>
      </c>
      <c r="J765" s="30">
        <v>5</v>
      </c>
    </row>
    <row r="766" spans="1:10" hidden="1" outlineLevel="3" x14ac:dyDescent="0.2">
      <c r="A766" s="30"/>
      <c r="B766" s="27"/>
      <c r="C766" s="37"/>
      <c r="D766" s="37"/>
      <c r="E766" s="100" t="s">
        <v>398</v>
      </c>
      <c r="F766" s="37" t="s">
        <v>394</v>
      </c>
      <c r="G766" s="37" t="s">
        <v>369</v>
      </c>
      <c r="H766" s="30">
        <v>2</v>
      </c>
      <c r="I766" s="30">
        <v>3</v>
      </c>
      <c r="J766" s="30">
        <v>3</v>
      </c>
    </row>
    <row r="767" spans="1:10" hidden="1" outlineLevel="3" x14ac:dyDescent="0.2">
      <c r="A767" s="30"/>
      <c r="B767" s="27"/>
      <c r="C767" s="37"/>
      <c r="D767" s="37"/>
      <c r="E767" s="100" t="s">
        <v>400</v>
      </c>
      <c r="F767" s="37" t="s">
        <v>394</v>
      </c>
      <c r="G767" s="37" t="s">
        <v>369</v>
      </c>
      <c r="H767" s="30">
        <v>0</v>
      </c>
      <c r="I767" s="30">
        <v>0</v>
      </c>
      <c r="J767" s="30">
        <v>0</v>
      </c>
    </row>
    <row r="768" spans="1:10" hidden="1" outlineLevel="2" collapsed="1" x14ac:dyDescent="0.2">
      <c r="A768" s="30"/>
      <c r="B768" s="27"/>
      <c r="C768" s="40" t="s">
        <v>58</v>
      </c>
      <c r="D768" s="40"/>
      <c r="E768" s="101" t="s">
        <v>438</v>
      </c>
      <c r="F768" s="46"/>
      <c r="G768" s="50"/>
      <c r="H768" s="30"/>
      <c r="I768" s="30"/>
      <c r="J768" s="30"/>
    </row>
    <row r="769" spans="1:10" hidden="1" outlineLevel="3" x14ac:dyDescent="0.2">
      <c r="A769" s="30"/>
      <c r="B769" s="27"/>
      <c r="C769" s="46"/>
      <c r="D769" s="46"/>
      <c r="E769" s="100" t="s">
        <v>45</v>
      </c>
      <c r="F769" s="37" t="s">
        <v>45</v>
      </c>
      <c r="G769" s="37" t="s">
        <v>140</v>
      </c>
      <c r="H769" s="30">
        <v>0</v>
      </c>
      <c r="I769" s="30">
        <v>0</v>
      </c>
      <c r="J769" s="30">
        <v>0</v>
      </c>
    </row>
    <row r="770" spans="1:10" hidden="1" outlineLevel="3" x14ac:dyDescent="0.2">
      <c r="A770" s="30"/>
      <c r="B770" s="27"/>
      <c r="C770" s="37"/>
      <c r="D770" s="37"/>
      <c r="E770" s="100" t="s">
        <v>47</v>
      </c>
      <c r="F770" s="26" t="s">
        <v>364</v>
      </c>
      <c r="G770" s="26" t="s">
        <v>360</v>
      </c>
      <c r="H770" s="30">
        <v>10</v>
      </c>
      <c r="I770" s="30">
        <v>10</v>
      </c>
      <c r="J770" s="30">
        <v>10</v>
      </c>
    </row>
    <row r="771" spans="1:10" ht="25.5" hidden="1" outlineLevel="3" x14ac:dyDescent="0.2">
      <c r="A771" s="30"/>
      <c r="B771" s="27"/>
      <c r="C771" s="37" t="s">
        <v>389</v>
      </c>
      <c r="D771" s="37"/>
      <c r="E771" s="100"/>
      <c r="F771" s="37"/>
      <c r="G771" s="49"/>
      <c r="H771" s="30"/>
      <c r="I771" s="30"/>
      <c r="J771" s="30"/>
    </row>
    <row r="772" spans="1:10" hidden="1" outlineLevel="3" x14ac:dyDescent="0.2">
      <c r="A772" s="30"/>
      <c r="B772" s="27"/>
      <c r="C772" s="37" t="s">
        <v>41</v>
      </c>
      <c r="D772" s="37"/>
      <c r="E772" s="100" t="s">
        <v>390</v>
      </c>
      <c r="F772" s="37"/>
      <c r="G772" s="49"/>
      <c r="H772" s="30"/>
      <c r="I772" s="30"/>
      <c r="J772" s="30"/>
    </row>
    <row r="773" spans="1:10" hidden="1" outlineLevel="3" x14ac:dyDescent="0.2">
      <c r="A773" s="30"/>
      <c r="B773" s="27" t="str">
        <f t="shared" ref="B773" si="144">IF(ISBLANK(D773),"",_xlfn.CONCAT($A$290,".",D773))</f>
        <v>NNCN-1.29</v>
      </c>
      <c r="C773" s="37"/>
      <c r="D773" s="37">
        <f t="shared" ref="D773:D776" si="145">D759+1</f>
        <v>29</v>
      </c>
      <c r="E773" s="100" t="s">
        <v>45</v>
      </c>
      <c r="F773" s="37" t="s">
        <v>45</v>
      </c>
      <c r="G773" s="37" t="s">
        <v>140</v>
      </c>
      <c r="H773" s="30">
        <v>0</v>
      </c>
      <c r="I773" s="30">
        <v>0</v>
      </c>
      <c r="J773" s="30">
        <v>0</v>
      </c>
    </row>
    <row r="774" spans="1:10" hidden="1" outlineLevel="3" x14ac:dyDescent="0.2">
      <c r="A774" s="30"/>
      <c r="B774" s="27" t="str">
        <f>IF(ISBLANK(D774),"",_xlfn.CONCAT($A$291,".",D774))</f>
        <v>NNCN-2.33</v>
      </c>
      <c r="C774" s="37"/>
      <c r="D774" s="37">
        <f t="shared" si="145"/>
        <v>33</v>
      </c>
      <c r="E774" s="100" t="s">
        <v>47</v>
      </c>
      <c r="F774" s="37" t="s">
        <v>139</v>
      </c>
      <c r="G774" s="38" t="s">
        <v>140</v>
      </c>
      <c r="H774" s="30">
        <v>4</v>
      </c>
      <c r="I774" s="30">
        <v>2</v>
      </c>
      <c r="J774" s="30">
        <v>2</v>
      </c>
    </row>
    <row r="775" spans="1:10" hidden="1" outlineLevel="3" x14ac:dyDescent="0.2">
      <c r="A775" s="30"/>
      <c r="B775" s="27" t="str">
        <f>IF(ISBLANK(D775),"",_xlfn.CONCAT($A$292,".",D775))</f>
        <v>NNCN-3.31</v>
      </c>
      <c r="C775" s="37"/>
      <c r="D775" s="37">
        <f t="shared" si="145"/>
        <v>31</v>
      </c>
      <c r="E775" s="100" t="s">
        <v>391</v>
      </c>
      <c r="F775" s="37" t="s">
        <v>392</v>
      </c>
      <c r="G775" s="37" t="s">
        <v>366</v>
      </c>
      <c r="H775" s="30">
        <v>4</v>
      </c>
      <c r="I775" s="30">
        <v>5</v>
      </c>
      <c r="J775" s="30">
        <v>5</v>
      </c>
    </row>
    <row r="776" spans="1:10" hidden="1" outlineLevel="3" x14ac:dyDescent="0.2">
      <c r="A776" s="30"/>
      <c r="B776" s="27" t="str">
        <f>IF(ISBLANK(D776),"",_xlfn.CONCAT($A$293,".",D776))</f>
        <v>NNCN-4.31</v>
      </c>
      <c r="C776" s="37"/>
      <c r="D776" s="37">
        <f t="shared" si="145"/>
        <v>31</v>
      </c>
      <c r="E776" s="100" t="s">
        <v>393</v>
      </c>
      <c r="F776" s="37" t="s">
        <v>394</v>
      </c>
      <c r="G776" s="37" t="s">
        <v>369</v>
      </c>
      <c r="H776" s="30">
        <v>2</v>
      </c>
      <c r="I776" s="30">
        <v>3</v>
      </c>
      <c r="J776" s="30">
        <v>3</v>
      </c>
    </row>
    <row r="777" spans="1:10" hidden="1" outlineLevel="3" x14ac:dyDescent="0.2">
      <c r="A777" s="30"/>
      <c r="B777" s="27"/>
      <c r="C777" s="37" t="s">
        <v>42</v>
      </c>
      <c r="D777" s="37"/>
      <c r="E777" s="100" t="s">
        <v>395</v>
      </c>
      <c r="F777" s="37"/>
      <c r="G777" s="37"/>
      <c r="H777" s="30"/>
      <c r="I777" s="30"/>
      <c r="J777" s="30"/>
    </row>
    <row r="778" spans="1:10" hidden="1" outlineLevel="3" x14ac:dyDescent="0.2">
      <c r="A778" s="30"/>
      <c r="B778" s="27"/>
      <c r="C778" s="37"/>
      <c r="D778" s="37"/>
      <c r="E778" s="100" t="s">
        <v>123</v>
      </c>
      <c r="F778" s="37" t="s">
        <v>139</v>
      </c>
      <c r="G778" s="38" t="s">
        <v>140</v>
      </c>
      <c r="H778" s="30">
        <v>4</v>
      </c>
      <c r="I778" s="30">
        <v>3</v>
      </c>
      <c r="J778" s="30">
        <v>3</v>
      </c>
    </row>
    <row r="779" spans="1:10" hidden="1" outlineLevel="3" x14ac:dyDescent="0.2">
      <c r="A779" s="30"/>
      <c r="B779" s="27"/>
      <c r="C779" s="37"/>
      <c r="D779" s="37"/>
      <c r="E779" s="100" t="s">
        <v>122</v>
      </c>
      <c r="F779" s="37" t="s">
        <v>392</v>
      </c>
      <c r="G779" s="37" t="s">
        <v>366</v>
      </c>
      <c r="H779" s="30">
        <v>5</v>
      </c>
      <c r="I779" s="30">
        <v>5</v>
      </c>
      <c r="J779" s="30">
        <v>5</v>
      </c>
    </row>
    <row r="780" spans="1:10" hidden="1" outlineLevel="3" x14ac:dyDescent="0.2">
      <c r="A780" s="30"/>
      <c r="B780" s="27"/>
      <c r="C780" s="37"/>
      <c r="D780" s="37"/>
      <c r="E780" s="100" t="s">
        <v>398</v>
      </c>
      <c r="F780" s="37" t="s">
        <v>394</v>
      </c>
      <c r="G780" s="37" t="s">
        <v>369</v>
      </c>
      <c r="H780" s="30">
        <v>1</v>
      </c>
      <c r="I780" s="30">
        <v>2</v>
      </c>
      <c r="J780" s="30">
        <v>2</v>
      </c>
    </row>
    <row r="781" spans="1:10" hidden="1" outlineLevel="3" x14ac:dyDescent="0.2">
      <c r="A781" s="30"/>
      <c r="B781" s="27"/>
      <c r="C781" s="37"/>
      <c r="D781" s="37"/>
      <c r="E781" s="100" t="s">
        <v>400</v>
      </c>
      <c r="F781" s="37" t="s">
        <v>394</v>
      </c>
      <c r="G781" s="37" t="s">
        <v>369</v>
      </c>
      <c r="H781" s="30">
        <v>0</v>
      </c>
      <c r="I781" s="30">
        <v>0</v>
      </c>
      <c r="J781" s="30">
        <v>0</v>
      </c>
    </row>
    <row r="782" spans="1:10" hidden="1" outlineLevel="2" collapsed="1" x14ac:dyDescent="0.2">
      <c r="A782" s="48"/>
      <c r="B782" s="27"/>
      <c r="C782" s="40" t="s">
        <v>439</v>
      </c>
      <c r="D782" s="40"/>
      <c r="E782" s="101" t="s">
        <v>440</v>
      </c>
      <c r="F782" s="46"/>
      <c r="G782" s="50"/>
      <c r="H782" s="48"/>
      <c r="I782" s="48"/>
      <c r="J782" s="48"/>
    </row>
    <row r="783" spans="1:10" hidden="1" outlineLevel="3" x14ac:dyDescent="0.2">
      <c r="A783" s="30"/>
      <c r="B783" s="27"/>
      <c r="C783" s="46"/>
      <c r="D783" s="46"/>
      <c r="E783" s="100" t="s">
        <v>45</v>
      </c>
      <c r="F783" s="37" t="s">
        <v>45</v>
      </c>
      <c r="G783" s="37" t="s">
        <v>140</v>
      </c>
      <c r="H783" s="30">
        <v>1</v>
      </c>
      <c r="I783" s="30">
        <v>1</v>
      </c>
      <c r="J783" s="30">
        <v>1</v>
      </c>
    </row>
    <row r="784" spans="1:10" hidden="1" outlineLevel="3" x14ac:dyDescent="0.2">
      <c r="A784" s="30"/>
      <c r="B784" s="27"/>
      <c r="C784" s="37"/>
      <c r="D784" s="37"/>
      <c r="E784" s="100" t="s">
        <v>47</v>
      </c>
      <c r="F784" s="26" t="s">
        <v>364</v>
      </c>
      <c r="G784" s="26" t="s">
        <v>360</v>
      </c>
      <c r="H784" s="30">
        <v>11</v>
      </c>
      <c r="I784" s="30">
        <v>11</v>
      </c>
      <c r="J784" s="30">
        <v>11</v>
      </c>
    </row>
    <row r="785" spans="1:10" ht="25.5" hidden="1" outlineLevel="3" x14ac:dyDescent="0.2">
      <c r="A785" s="30"/>
      <c r="B785" s="27"/>
      <c r="C785" s="37" t="s">
        <v>389</v>
      </c>
      <c r="D785" s="37"/>
      <c r="E785" s="100"/>
      <c r="F785" s="37"/>
      <c r="G785" s="49"/>
      <c r="H785" s="30"/>
      <c r="I785" s="30"/>
      <c r="J785" s="30"/>
    </row>
    <row r="786" spans="1:10" hidden="1" outlineLevel="3" x14ac:dyDescent="0.2">
      <c r="A786" s="30"/>
      <c r="B786" s="27"/>
      <c r="C786" s="37" t="s">
        <v>41</v>
      </c>
      <c r="D786" s="37"/>
      <c r="E786" s="100" t="s">
        <v>390</v>
      </c>
      <c r="F786" s="37"/>
      <c r="G786" s="49"/>
      <c r="H786" s="30"/>
      <c r="I786" s="30"/>
      <c r="J786" s="30"/>
    </row>
    <row r="787" spans="1:10" hidden="1" outlineLevel="3" x14ac:dyDescent="0.2">
      <c r="A787" s="30"/>
      <c r="B787" s="27" t="str">
        <f t="shared" ref="B787" si="146">IF(ISBLANK(D787),"",_xlfn.CONCAT($A$290,".",D787))</f>
        <v>NNCN-1.30</v>
      </c>
      <c r="C787" s="37"/>
      <c r="D787" s="37">
        <f t="shared" ref="D787:D790" si="147">D773+1</f>
        <v>30</v>
      </c>
      <c r="E787" s="100" t="s">
        <v>45</v>
      </c>
      <c r="F787" s="37" t="s">
        <v>45</v>
      </c>
      <c r="G787" s="37" t="s">
        <v>140</v>
      </c>
      <c r="H787" s="30">
        <v>1</v>
      </c>
      <c r="I787" s="30">
        <v>1</v>
      </c>
      <c r="J787" s="30">
        <v>1</v>
      </c>
    </row>
    <row r="788" spans="1:10" hidden="1" outlineLevel="3" x14ac:dyDescent="0.2">
      <c r="A788" s="30"/>
      <c r="B788" s="27" t="str">
        <f>IF(ISBLANK(D788),"",_xlfn.CONCAT($A$291,".",D788))</f>
        <v>NNCN-2.34</v>
      </c>
      <c r="C788" s="37"/>
      <c r="D788" s="37">
        <f t="shared" si="147"/>
        <v>34</v>
      </c>
      <c r="E788" s="100" t="s">
        <v>47</v>
      </c>
      <c r="F788" s="37" t="s">
        <v>139</v>
      </c>
      <c r="G788" s="38" t="s">
        <v>140</v>
      </c>
      <c r="H788" s="30">
        <v>3</v>
      </c>
      <c r="I788" s="30">
        <v>3</v>
      </c>
      <c r="J788" s="30">
        <v>3</v>
      </c>
    </row>
    <row r="789" spans="1:10" hidden="1" outlineLevel="3" x14ac:dyDescent="0.2">
      <c r="A789" s="30"/>
      <c r="B789" s="27" t="str">
        <f>IF(ISBLANK(D789),"",_xlfn.CONCAT($A$292,".",D789))</f>
        <v>NNCN-3.32</v>
      </c>
      <c r="C789" s="37"/>
      <c r="D789" s="37">
        <f t="shared" si="147"/>
        <v>32</v>
      </c>
      <c r="E789" s="100" t="s">
        <v>391</v>
      </c>
      <c r="F789" s="37" t="s">
        <v>392</v>
      </c>
      <c r="G789" s="37" t="s">
        <v>366</v>
      </c>
      <c r="H789" s="30">
        <v>7</v>
      </c>
      <c r="I789" s="30">
        <v>6</v>
      </c>
      <c r="J789" s="30">
        <v>5</v>
      </c>
    </row>
    <row r="790" spans="1:10" hidden="1" outlineLevel="3" x14ac:dyDescent="0.2">
      <c r="A790" s="30"/>
      <c r="B790" s="27" t="str">
        <f>IF(ISBLANK(D790),"",_xlfn.CONCAT($A$293,".",D790))</f>
        <v>NNCN-4.32</v>
      </c>
      <c r="C790" s="37"/>
      <c r="D790" s="37">
        <f t="shared" si="147"/>
        <v>32</v>
      </c>
      <c r="E790" s="100" t="s">
        <v>393</v>
      </c>
      <c r="F790" s="37" t="s">
        <v>394</v>
      </c>
      <c r="G790" s="37" t="s">
        <v>369</v>
      </c>
      <c r="H790" s="30">
        <v>1</v>
      </c>
      <c r="I790" s="30">
        <v>2</v>
      </c>
      <c r="J790" s="30">
        <v>3</v>
      </c>
    </row>
    <row r="791" spans="1:10" hidden="1" outlineLevel="3" x14ac:dyDescent="0.2">
      <c r="A791" s="30"/>
      <c r="B791" s="27"/>
      <c r="C791" s="37" t="s">
        <v>42</v>
      </c>
      <c r="D791" s="37"/>
      <c r="E791" s="100" t="s">
        <v>395</v>
      </c>
      <c r="F791" s="37"/>
      <c r="G791" s="37"/>
      <c r="H791" s="30"/>
      <c r="I791" s="30"/>
      <c r="J791" s="30"/>
    </row>
    <row r="792" spans="1:10" hidden="1" outlineLevel="3" x14ac:dyDescent="0.2">
      <c r="A792" s="30"/>
      <c r="B792" s="27"/>
      <c r="C792" s="37"/>
      <c r="D792" s="37"/>
      <c r="E792" s="100" t="s">
        <v>123</v>
      </c>
      <c r="F792" s="37" t="s">
        <v>139</v>
      </c>
      <c r="G792" s="38" t="s">
        <v>140</v>
      </c>
      <c r="H792" s="30">
        <v>4</v>
      </c>
      <c r="I792" s="30">
        <v>4</v>
      </c>
      <c r="J792" s="30">
        <v>4</v>
      </c>
    </row>
    <row r="793" spans="1:10" hidden="1" outlineLevel="3" x14ac:dyDescent="0.2">
      <c r="A793" s="30"/>
      <c r="B793" s="27"/>
      <c r="C793" s="37"/>
      <c r="D793" s="37"/>
      <c r="E793" s="100" t="s">
        <v>122</v>
      </c>
      <c r="F793" s="37" t="s">
        <v>392</v>
      </c>
      <c r="G793" s="37" t="s">
        <v>366</v>
      </c>
      <c r="H793" s="30">
        <v>6</v>
      </c>
      <c r="I793" s="30">
        <v>5</v>
      </c>
      <c r="J793" s="30">
        <v>4</v>
      </c>
    </row>
    <row r="794" spans="1:10" hidden="1" outlineLevel="3" x14ac:dyDescent="0.2">
      <c r="A794" s="30"/>
      <c r="B794" s="27"/>
      <c r="C794" s="37"/>
      <c r="D794" s="37"/>
      <c r="E794" s="100" t="s">
        <v>398</v>
      </c>
      <c r="F794" s="37" t="s">
        <v>394</v>
      </c>
      <c r="G794" s="37" t="s">
        <v>369</v>
      </c>
      <c r="H794" s="30">
        <v>1</v>
      </c>
      <c r="I794" s="30">
        <v>2</v>
      </c>
      <c r="J794" s="30">
        <v>3</v>
      </c>
    </row>
    <row r="795" spans="1:10" hidden="1" outlineLevel="2" collapsed="1" x14ac:dyDescent="0.2">
      <c r="A795" s="30"/>
      <c r="B795" s="27"/>
      <c r="C795" s="40" t="s">
        <v>441</v>
      </c>
      <c r="D795" s="40"/>
      <c r="E795" s="101" t="s">
        <v>124</v>
      </c>
      <c r="F795" s="37"/>
      <c r="G795" s="37"/>
      <c r="H795" s="30"/>
      <c r="I795" s="30"/>
      <c r="J795" s="30"/>
    </row>
    <row r="796" spans="1:10" hidden="1" outlineLevel="3" x14ac:dyDescent="0.2">
      <c r="A796" s="30"/>
      <c r="B796" s="27" t="str">
        <f>IF(ISBLANK(D796),"",_xlfn.CONCAT($A$295,".",D796))</f>
        <v>NNCN-5.13</v>
      </c>
      <c r="C796" s="37"/>
      <c r="D796" s="37">
        <v>13</v>
      </c>
      <c r="E796" s="100" t="s">
        <v>442</v>
      </c>
      <c r="F796" s="37" t="s">
        <v>368</v>
      </c>
      <c r="G796" s="38" t="s">
        <v>140</v>
      </c>
      <c r="H796" s="30">
        <v>1</v>
      </c>
      <c r="I796" s="30">
        <v>1</v>
      </c>
      <c r="J796" s="30">
        <v>1</v>
      </c>
    </row>
    <row r="797" spans="1:10" outlineLevel="1" collapsed="1" x14ac:dyDescent="0.2">
      <c r="A797" s="19"/>
      <c r="B797" s="27"/>
      <c r="C797" s="40" t="s">
        <v>59</v>
      </c>
      <c r="D797" s="40"/>
      <c r="E797" s="98" t="s">
        <v>15</v>
      </c>
      <c r="F797" s="26"/>
      <c r="G797" s="26"/>
      <c r="H797" s="19"/>
      <c r="I797" s="19"/>
      <c r="J797" s="19"/>
    </row>
    <row r="798" spans="1:10" hidden="1" outlineLevel="2" x14ac:dyDescent="0.2">
      <c r="A798" s="19"/>
      <c r="B798" s="27"/>
      <c r="C798" s="26"/>
      <c r="D798" s="26"/>
      <c r="E798" s="78" t="s">
        <v>45</v>
      </c>
      <c r="F798" s="26" t="s">
        <v>45</v>
      </c>
      <c r="G798" s="26" t="s">
        <v>140</v>
      </c>
      <c r="H798" s="19">
        <f t="shared" ref="H798:J801" si="148">H804</f>
        <v>3</v>
      </c>
      <c r="I798" s="19">
        <f t="shared" si="148"/>
        <v>3</v>
      </c>
      <c r="J798" s="19">
        <f t="shared" si="148"/>
        <v>3</v>
      </c>
    </row>
    <row r="799" spans="1:10" hidden="1" outlineLevel="2" x14ac:dyDescent="0.2">
      <c r="A799" s="19"/>
      <c r="B799" s="27"/>
      <c r="C799" s="26"/>
      <c r="D799" s="26"/>
      <c r="E799" s="78" t="s">
        <v>47</v>
      </c>
      <c r="F799" s="26" t="s">
        <v>139</v>
      </c>
      <c r="G799" s="26" t="s">
        <v>140</v>
      </c>
      <c r="H799" s="19">
        <f t="shared" si="148"/>
        <v>4</v>
      </c>
      <c r="I799" s="19">
        <f t="shared" si="148"/>
        <v>7</v>
      </c>
      <c r="J799" s="19">
        <f t="shared" si="148"/>
        <v>10</v>
      </c>
    </row>
    <row r="800" spans="1:10" hidden="1" outlineLevel="2" x14ac:dyDescent="0.2">
      <c r="A800" s="19"/>
      <c r="B800" s="27"/>
      <c r="C800" s="26"/>
      <c r="D800" s="26"/>
      <c r="E800" s="78" t="s">
        <v>391</v>
      </c>
      <c r="F800" s="26" t="s">
        <v>392</v>
      </c>
      <c r="G800" s="26" t="s">
        <v>366</v>
      </c>
      <c r="H800" s="19">
        <f t="shared" si="148"/>
        <v>14</v>
      </c>
      <c r="I800" s="19">
        <f t="shared" si="148"/>
        <v>11</v>
      </c>
      <c r="J800" s="19">
        <f t="shared" si="148"/>
        <v>11</v>
      </c>
    </row>
    <row r="801" spans="1:10" hidden="1" outlineLevel="2" x14ac:dyDescent="0.2">
      <c r="A801" s="19"/>
      <c r="B801" s="27"/>
      <c r="C801" s="26"/>
      <c r="D801" s="26"/>
      <c r="E801" s="78" t="s">
        <v>393</v>
      </c>
      <c r="F801" s="26" t="s">
        <v>394</v>
      </c>
      <c r="G801" s="26" t="s">
        <v>369</v>
      </c>
      <c r="H801" s="19">
        <f t="shared" si="148"/>
        <v>0</v>
      </c>
      <c r="I801" s="19">
        <f t="shared" si="148"/>
        <v>3</v>
      </c>
      <c r="J801" s="19">
        <f t="shared" si="148"/>
        <v>3</v>
      </c>
    </row>
    <row r="802" spans="1:10" ht="25.5" hidden="1" outlineLevel="2" x14ac:dyDescent="0.2">
      <c r="A802" s="19"/>
      <c r="B802" s="27"/>
      <c r="C802" s="26" t="s">
        <v>389</v>
      </c>
      <c r="D802" s="26"/>
      <c r="E802" s="78"/>
      <c r="F802" s="26"/>
      <c r="G802" s="27"/>
      <c r="H802" s="19"/>
      <c r="I802" s="19"/>
      <c r="J802" s="19"/>
    </row>
    <row r="803" spans="1:10" hidden="1" outlineLevel="2" collapsed="1" x14ac:dyDescent="0.2">
      <c r="A803" s="19"/>
      <c r="B803" s="27"/>
      <c r="C803" s="26" t="s">
        <v>41</v>
      </c>
      <c r="D803" s="26"/>
      <c r="E803" s="78" t="s">
        <v>390</v>
      </c>
      <c r="F803" s="26"/>
      <c r="G803" s="27"/>
      <c r="H803" s="19"/>
      <c r="I803" s="19"/>
      <c r="J803" s="19"/>
    </row>
    <row r="804" spans="1:10" hidden="1" outlineLevel="3" x14ac:dyDescent="0.2">
      <c r="A804" s="19"/>
      <c r="B804" s="27" t="str">
        <f t="shared" ref="B804" si="149">IF(ISBLANK(D804),"",_xlfn.CONCAT($A$290,".",D804))</f>
        <v>NNCN-1.31</v>
      </c>
      <c r="C804" s="26"/>
      <c r="D804" s="26">
        <f>D787+1</f>
        <v>31</v>
      </c>
      <c r="E804" s="78" t="s">
        <v>45</v>
      </c>
      <c r="F804" s="26" t="s">
        <v>45</v>
      </c>
      <c r="G804" s="27" t="s">
        <v>140</v>
      </c>
      <c r="H804" s="19">
        <v>3</v>
      </c>
      <c r="I804" s="19">
        <v>3</v>
      </c>
      <c r="J804" s="19">
        <v>3</v>
      </c>
    </row>
    <row r="805" spans="1:10" hidden="1" outlineLevel="3" x14ac:dyDescent="0.2">
      <c r="A805" s="19"/>
      <c r="B805" s="27" t="str">
        <f>IF(ISBLANK(D805),"",_xlfn.CONCAT($A$291,".",D805))</f>
        <v>NNCN-2.35</v>
      </c>
      <c r="C805" s="26"/>
      <c r="D805" s="26">
        <f>D788+1</f>
        <v>35</v>
      </c>
      <c r="E805" s="78" t="s">
        <v>47</v>
      </c>
      <c r="F805" s="26" t="s">
        <v>139</v>
      </c>
      <c r="G805" s="27" t="s">
        <v>140</v>
      </c>
      <c r="H805" s="19">
        <v>4</v>
      </c>
      <c r="I805" s="19">
        <v>7</v>
      </c>
      <c r="J805" s="19">
        <v>10</v>
      </c>
    </row>
    <row r="806" spans="1:10" hidden="1" outlineLevel="3" x14ac:dyDescent="0.2">
      <c r="A806" s="19"/>
      <c r="B806" s="27" t="str">
        <f>IF(ISBLANK(D806),"",_xlfn.CONCAT($A$292,".",D806))</f>
        <v>NNCN-3.33</v>
      </c>
      <c r="C806" s="26"/>
      <c r="D806" s="26">
        <f>D789+1</f>
        <v>33</v>
      </c>
      <c r="E806" s="78" t="s">
        <v>391</v>
      </c>
      <c r="F806" s="26" t="s">
        <v>392</v>
      </c>
      <c r="G806" s="26" t="s">
        <v>366</v>
      </c>
      <c r="H806" s="19">
        <v>14</v>
      </c>
      <c r="I806" s="19">
        <v>11</v>
      </c>
      <c r="J806" s="19">
        <v>11</v>
      </c>
    </row>
    <row r="807" spans="1:10" hidden="1" outlineLevel="3" x14ac:dyDescent="0.2">
      <c r="A807" s="19"/>
      <c r="B807" s="27" t="str">
        <f>IF(ISBLANK(D807),"",_xlfn.CONCAT($A$293,".",D807))</f>
        <v>NNCN-4.33</v>
      </c>
      <c r="C807" s="26"/>
      <c r="D807" s="26">
        <f>D790+1</f>
        <v>33</v>
      </c>
      <c r="E807" s="78" t="s">
        <v>393</v>
      </c>
      <c r="F807" s="26" t="s">
        <v>394</v>
      </c>
      <c r="G807" s="26" t="s">
        <v>369</v>
      </c>
      <c r="H807" s="19">
        <v>0</v>
      </c>
      <c r="I807" s="19">
        <v>3</v>
      </c>
      <c r="J807" s="19">
        <v>3</v>
      </c>
    </row>
    <row r="808" spans="1:10" hidden="1" outlineLevel="2" collapsed="1" x14ac:dyDescent="0.2">
      <c r="A808" s="19"/>
      <c r="B808" s="27"/>
      <c r="C808" s="26" t="s">
        <v>42</v>
      </c>
      <c r="D808" s="26"/>
      <c r="E808" s="78" t="s">
        <v>395</v>
      </c>
      <c r="F808" s="26"/>
      <c r="G808" s="26"/>
      <c r="H808" s="19"/>
      <c r="I808" s="19"/>
      <c r="J808" s="19"/>
    </row>
    <row r="809" spans="1:10" hidden="1" outlineLevel="3" x14ac:dyDescent="0.2">
      <c r="A809" s="19"/>
      <c r="B809" s="27"/>
      <c r="C809" s="26"/>
      <c r="D809" s="26"/>
      <c r="E809" s="78" t="s">
        <v>443</v>
      </c>
      <c r="F809" s="26" t="s">
        <v>45</v>
      </c>
      <c r="G809" s="27" t="s">
        <v>140</v>
      </c>
      <c r="H809" s="19">
        <v>3</v>
      </c>
      <c r="I809" s="19">
        <v>2</v>
      </c>
      <c r="J809" s="19">
        <v>2</v>
      </c>
    </row>
    <row r="810" spans="1:10" hidden="1" outlineLevel="3" x14ac:dyDescent="0.2">
      <c r="A810" s="19"/>
      <c r="B810" s="27"/>
      <c r="C810" s="26"/>
      <c r="D810" s="26"/>
      <c r="E810" s="78" t="s">
        <v>123</v>
      </c>
      <c r="F810" s="26" t="s">
        <v>396</v>
      </c>
      <c r="G810" s="26" t="s">
        <v>397</v>
      </c>
      <c r="H810" s="19">
        <v>11</v>
      </c>
      <c r="I810" s="19">
        <v>16</v>
      </c>
      <c r="J810" s="19">
        <v>17</v>
      </c>
    </row>
    <row r="811" spans="1:10" hidden="1" outlineLevel="3" x14ac:dyDescent="0.2">
      <c r="A811" s="19"/>
      <c r="B811" s="27"/>
      <c r="C811" s="26"/>
      <c r="D811" s="26"/>
      <c r="E811" s="78" t="s">
        <v>122</v>
      </c>
      <c r="F811" s="26" t="s">
        <v>444</v>
      </c>
      <c r="G811" s="26" t="s">
        <v>445</v>
      </c>
      <c r="H811" s="19">
        <v>7</v>
      </c>
      <c r="I811" s="19">
        <v>6</v>
      </c>
      <c r="J811" s="19">
        <v>7</v>
      </c>
    </row>
    <row r="812" spans="1:10" hidden="1" outlineLevel="3" x14ac:dyDescent="0.2">
      <c r="A812" s="19"/>
      <c r="B812" s="27"/>
      <c r="C812" s="26"/>
      <c r="D812" s="26"/>
      <c r="E812" s="78" t="s">
        <v>398</v>
      </c>
      <c r="F812" s="26" t="s">
        <v>394</v>
      </c>
      <c r="G812" s="26" t="s">
        <v>369</v>
      </c>
      <c r="H812" s="19">
        <v>0</v>
      </c>
      <c r="I812" s="19">
        <v>0</v>
      </c>
      <c r="J812" s="19">
        <v>1</v>
      </c>
    </row>
    <row r="813" spans="1:10" outlineLevel="1" x14ac:dyDescent="0.2">
      <c r="A813" s="19"/>
      <c r="B813" s="27"/>
      <c r="C813" s="40" t="s">
        <v>60</v>
      </c>
      <c r="D813" s="40"/>
      <c r="E813" s="98" t="s">
        <v>16</v>
      </c>
      <c r="F813" s="26"/>
      <c r="G813" s="26"/>
      <c r="H813" s="19"/>
      <c r="I813" s="19"/>
      <c r="J813" s="19"/>
    </row>
    <row r="814" spans="1:10" outlineLevel="2" x14ac:dyDescent="0.2">
      <c r="A814" s="19"/>
      <c r="B814" s="27"/>
      <c r="C814" s="40"/>
      <c r="D814" s="40"/>
      <c r="E814" s="78" t="s">
        <v>45</v>
      </c>
      <c r="F814" s="26" t="s">
        <v>45</v>
      </c>
      <c r="G814" s="26" t="s">
        <v>140</v>
      </c>
      <c r="H814" s="19">
        <f t="shared" ref="H814:J817" si="150">H823+H836+H849</f>
        <v>0</v>
      </c>
      <c r="I814" s="19">
        <f t="shared" si="150"/>
        <v>3</v>
      </c>
      <c r="J814" s="19">
        <f t="shared" si="150"/>
        <v>3</v>
      </c>
    </row>
    <row r="815" spans="1:10" outlineLevel="2" x14ac:dyDescent="0.2">
      <c r="A815" s="19"/>
      <c r="B815" s="27"/>
      <c r="C815" s="40"/>
      <c r="D815" s="40"/>
      <c r="E815" s="78" t="s">
        <v>47</v>
      </c>
      <c r="F815" s="26" t="s">
        <v>139</v>
      </c>
      <c r="G815" s="26" t="s">
        <v>140</v>
      </c>
      <c r="H815" s="19">
        <f t="shared" si="150"/>
        <v>18</v>
      </c>
      <c r="I815" s="19">
        <f t="shared" si="150"/>
        <v>9</v>
      </c>
      <c r="J815" s="19">
        <f t="shared" si="150"/>
        <v>8</v>
      </c>
    </row>
    <row r="816" spans="1:10" outlineLevel="2" x14ac:dyDescent="0.2">
      <c r="A816" s="19"/>
      <c r="B816" s="27"/>
      <c r="C816" s="40"/>
      <c r="D816" s="40"/>
      <c r="E816" s="78" t="s">
        <v>391</v>
      </c>
      <c r="F816" s="26" t="s">
        <v>392</v>
      </c>
      <c r="G816" s="26" t="s">
        <v>366</v>
      </c>
      <c r="H816" s="19">
        <f t="shared" si="150"/>
        <v>16</v>
      </c>
      <c r="I816" s="19">
        <f t="shared" si="150"/>
        <v>25</v>
      </c>
      <c r="J816" s="19">
        <f t="shared" si="150"/>
        <v>19</v>
      </c>
    </row>
    <row r="817" spans="1:10" outlineLevel="2" x14ac:dyDescent="0.2">
      <c r="A817" s="19"/>
      <c r="B817" s="27"/>
      <c r="C817" s="40"/>
      <c r="D817" s="40"/>
      <c r="E817" s="78" t="s">
        <v>393</v>
      </c>
      <c r="F817" s="26" t="s">
        <v>394</v>
      </c>
      <c r="G817" s="26" t="s">
        <v>369</v>
      </c>
      <c r="H817" s="19">
        <f t="shared" si="150"/>
        <v>8</v>
      </c>
      <c r="I817" s="19">
        <f t="shared" si="150"/>
        <v>8</v>
      </c>
      <c r="J817" s="19">
        <f t="shared" si="150"/>
        <v>16</v>
      </c>
    </row>
    <row r="818" spans="1:10" outlineLevel="2" x14ac:dyDescent="0.2">
      <c r="A818" s="19"/>
      <c r="B818" s="27" t="str">
        <f>IF(ISBLANK(D818),"",_xlfn.CONCAT($A$295,".",D818))</f>
        <v>NNCN-5.1</v>
      </c>
      <c r="C818" s="40"/>
      <c r="D818" s="26">
        <v>1</v>
      </c>
      <c r="E818" s="39" t="s">
        <v>367</v>
      </c>
      <c r="F818" s="26" t="s">
        <v>368</v>
      </c>
      <c r="G818" s="26" t="s">
        <v>140</v>
      </c>
      <c r="H818" s="19">
        <f t="shared" ref="H818:J818" si="151">H859</f>
        <v>3</v>
      </c>
      <c r="I818" s="19">
        <f t="shared" si="151"/>
        <v>0</v>
      </c>
      <c r="J818" s="19">
        <f t="shared" si="151"/>
        <v>0</v>
      </c>
    </row>
    <row r="819" spans="1:10" outlineLevel="2" x14ac:dyDescent="0.2">
      <c r="A819" s="33"/>
      <c r="B819" s="27"/>
      <c r="C819" s="40" t="s">
        <v>61</v>
      </c>
      <c r="D819" s="40"/>
      <c r="E819" s="44" t="s">
        <v>944</v>
      </c>
      <c r="F819" s="32"/>
      <c r="G819" s="44"/>
      <c r="H819" s="33"/>
      <c r="I819" s="33"/>
      <c r="J819" s="33"/>
    </row>
    <row r="820" spans="1:10" outlineLevel="3" x14ac:dyDescent="0.2">
      <c r="A820" s="19"/>
      <c r="B820" s="27"/>
      <c r="C820" s="39"/>
      <c r="D820" s="39"/>
      <c r="E820" s="39" t="s">
        <v>45</v>
      </c>
      <c r="F820" s="26" t="s">
        <v>45</v>
      </c>
      <c r="G820" s="27" t="s">
        <v>140</v>
      </c>
      <c r="H820" s="19">
        <v>0</v>
      </c>
      <c r="I820" s="19">
        <v>1</v>
      </c>
      <c r="J820" s="19">
        <v>1</v>
      </c>
    </row>
    <row r="821" spans="1:10" outlineLevel="3" x14ac:dyDescent="0.2">
      <c r="A821" s="19"/>
      <c r="B821" s="27"/>
      <c r="C821" s="40"/>
      <c r="D821" s="40"/>
      <c r="E821" s="39" t="s">
        <v>47</v>
      </c>
      <c r="F821" s="26" t="s">
        <v>364</v>
      </c>
      <c r="G821" s="26" t="s">
        <v>360</v>
      </c>
      <c r="H821" s="33">
        <f>SUM(H824:H826)</f>
        <v>5</v>
      </c>
      <c r="I821" s="33">
        <f>SUM(I824:I826)</f>
        <v>5</v>
      </c>
      <c r="J821" s="33">
        <f>SUM(J824:J826)</f>
        <v>6</v>
      </c>
    </row>
    <row r="822" spans="1:10" outlineLevel="3" x14ac:dyDescent="0.2">
      <c r="A822" s="19"/>
      <c r="B822" s="27"/>
      <c r="C822" s="26" t="s">
        <v>41</v>
      </c>
      <c r="D822" s="26"/>
      <c r="E822" s="39" t="s">
        <v>390</v>
      </c>
      <c r="F822" s="28"/>
      <c r="G822" s="39"/>
      <c r="H822" s="19"/>
      <c r="I822" s="19"/>
      <c r="J822" s="19"/>
    </row>
    <row r="823" spans="1:10" outlineLevel="3" x14ac:dyDescent="0.2">
      <c r="A823" s="19"/>
      <c r="B823" s="27" t="str">
        <f t="shared" ref="B823" si="152">IF(ISBLANK(D823),"",_xlfn.CONCAT($A$290,".",D823))</f>
        <v>NNCN-1.32</v>
      </c>
      <c r="C823" s="26"/>
      <c r="D823" s="26">
        <f>D804+1</f>
        <v>32</v>
      </c>
      <c r="E823" s="39" t="s">
        <v>45</v>
      </c>
      <c r="F823" s="26" t="s">
        <v>45</v>
      </c>
      <c r="G823" s="38" t="s">
        <v>140</v>
      </c>
      <c r="H823" s="19">
        <v>0</v>
      </c>
      <c r="I823" s="19">
        <v>1</v>
      </c>
      <c r="J823" s="19">
        <v>1</v>
      </c>
    </row>
    <row r="824" spans="1:10" outlineLevel="3" x14ac:dyDescent="0.2">
      <c r="A824" s="19"/>
      <c r="B824" s="27" t="str">
        <f>IF(ISBLANK(D824),"",_xlfn.CONCAT($A$291,".",D824))</f>
        <v>NNCN-2.36</v>
      </c>
      <c r="C824" s="26"/>
      <c r="D824" s="26">
        <f>D805+1</f>
        <v>36</v>
      </c>
      <c r="E824" s="39" t="s">
        <v>47</v>
      </c>
      <c r="F824" s="26" t="s">
        <v>139</v>
      </c>
      <c r="G824" s="26" t="s">
        <v>140</v>
      </c>
      <c r="H824" s="19">
        <v>5</v>
      </c>
      <c r="I824" s="19">
        <v>3</v>
      </c>
      <c r="J824" s="19">
        <v>3</v>
      </c>
    </row>
    <row r="825" spans="1:10" outlineLevel="3" x14ac:dyDescent="0.2">
      <c r="A825" s="19"/>
      <c r="B825" s="27" t="str">
        <f>IF(ISBLANK(D825),"",_xlfn.CONCAT($A$292,".",D825))</f>
        <v>NNCN-3.34</v>
      </c>
      <c r="C825" s="26"/>
      <c r="D825" s="26">
        <f>D806+1</f>
        <v>34</v>
      </c>
      <c r="E825" s="39" t="s">
        <v>391</v>
      </c>
      <c r="F825" s="26" t="s">
        <v>392</v>
      </c>
      <c r="G825" s="26" t="s">
        <v>366</v>
      </c>
      <c r="H825" s="19">
        <v>0</v>
      </c>
      <c r="I825" s="19">
        <v>2</v>
      </c>
      <c r="J825" s="19">
        <v>2</v>
      </c>
    </row>
    <row r="826" spans="1:10" outlineLevel="3" x14ac:dyDescent="0.2">
      <c r="A826" s="19"/>
      <c r="B826" s="27" t="str">
        <f>IF(ISBLANK(D826),"",_xlfn.CONCAT($A$293,".",D826))</f>
        <v>NNCN-4.34</v>
      </c>
      <c r="C826" s="26"/>
      <c r="D826" s="26">
        <f>D807+1</f>
        <v>34</v>
      </c>
      <c r="E826" s="39" t="s">
        <v>393</v>
      </c>
      <c r="F826" s="26" t="s">
        <v>394</v>
      </c>
      <c r="G826" s="26" t="s">
        <v>369</v>
      </c>
      <c r="H826" s="19">
        <v>0</v>
      </c>
      <c r="I826" s="19">
        <v>0</v>
      </c>
      <c r="J826" s="19">
        <v>1</v>
      </c>
    </row>
    <row r="827" spans="1:10" outlineLevel="3" x14ac:dyDescent="0.2">
      <c r="A827" s="19"/>
      <c r="B827" s="27"/>
      <c r="C827" s="26" t="s">
        <v>42</v>
      </c>
      <c r="D827" s="26"/>
      <c r="E827" s="39" t="s">
        <v>395</v>
      </c>
      <c r="F827" s="26"/>
      <c r="G827" s="26"/>
      <c r="H827" s="19"/>
      <c r="I827" s="19"/>
      <c r="J827" s="19"/>
    </row>
    <row r="828" spans="1:10" outlineLevel="3" x14ac:dyDescent="0.2">
      <c r="A828" s="19"/>
      <c r="B828" s="27"/>
      <c r="C828" s="40"/>
      <c r="D828" s="40"/>
      <c r="E828" s="39" t="s">
        <v>123</v>
      </c>
      <c r="F828" s="26" t="s">
        <v>396</v>
      </c>
      <c r="G828" s="26" t="s">
        <v>397</v>
      </c>
      <c r="H828" s="19">
        <v>3</v>
      </c>
      <c r="I828" s="19">
        <v>3</v>
      </c>
      <c r="J828" s="19">
        <v>3</v>
      </c>
    </row>
    <row r="829" spans="1:10" outlineLevel="3" x14ac:dyDescent="0.2">
      <c r="A829" s="19"/>
      <c r="B829" s="27"/>
      <c r="C829" s="26"/>
      <c r="D829" s="26"/>
      <c r="E829" s="39" t="s">
        <v>122</v>
      </c>
      <c r="F829" s="26" t="s">
        <v>396</v>
      </c>
      <c r="G829" s="26" t="s">
        <v>397</v>
      </c>
      <c r="H829" s="19">
        <v>3</v>
      </c>
      <c r="I829" s="19">
        <v>3</v>
      </c>
      <c r="J829" s="19">
        <v>3</v>
      </c>
    </row>
    <row r="830" spans="1:10" outlineLevel="3" x14ac:dyDescent="0.2">
      <c r="A830" s="19"/>
      <c r="B830" s="27"/>
      <c r="C830" s="26"/>
      <c r="D830" s="26"/>
      <c r="E830" s="39" t="s">
        <v>398</v>
      </c>
      <c r="F830" s="26" t="s">
        <v>394</v>
      </c>
      <c r="G830" s="26" t="s">
        <v>369</v>
      </c>
      <c r="H830" s="19">
        <v>0</v>
      </c>
      <c r="I830" s="19">
        <v>0</v>
      </c>
      <c r="J830" s="19">
        <v>1</v>
      </c>
    </row>
    <row r="831" spans="1:10" outlineLevel="3" x14ac:dyDescent="0.2">
      <c r="A831" s="19"/>
      <c r="B831" s="27"/>
      <c r="C831" s="26"/>
      <c r="D831" s="26"/>
      <c r="E831" s="39" t="s">
        <v>400</v>
      </c>
      <c r="F831" s="26" t="s">
        <v>394</v>
      </c>
      <c r="G831" s="26" t="s">
        <v>369</v>
      </c>
      <c r="H831" s="19">
        <v>0</v>
      </c>
      <c r="I831" s="19">
        <v>0</v>
      </c>
      <c r="J831" s="19">
        <v>0</v>
      </c>
    </row>
    <row r="832" spans="1:10" outlineLevel="2" collapsed="1" x14ac:dyDescent="0.2">
      <c r="A832" s="33"/>
      <c r="B832" s="27"/>
      <c r="C832" s="40" t="s">
        <v>62</v>
      </c>
      <c r="D832" s="40"/>
      <c r="E832" s="44" t="s">
        <v>446</v>
      </c>
      <c r="F832" s="32"/>
      <c r="G832" s="44"/>
      <c r="H832" s="33"/>
      <c r="I832" s="33"/>
      <c r="J832" s="33"/>
    </row>
    <row r="833" spans="1:10" hidden="1" outlineLevel="3" x14ac:dyDescent="0.2">
      <c r="A833" s="19"/>
      <c r="B833" s="27"/>
      <c r="C833" s="39"/>
      <c r="D833" s="39"/>
      <c r="E833" s="39" t="s">
        <v>45</v>
      </c>
      <c r="F833" s="26" t="s">
        <v>45</v>
      </c>
      <c r="G833" s="38" t="s">
        <v>140</v>
      </c>
      <c r="H833" s="19">
        <v>0</v>
      </c>
      <c r="I833" s="19">
        <v>1</v>
      </c>
      <c r="J833" s="19">
        <v>1</v>
      </c>
    </row>
    <row r="834" spans="1:10" hidden="1" outlineLevel="3" x14ac:dyDescent="0.2">
      <c r="A834" s="19"/>
      <c r="B834" s="27"/>
      <c r="C834" s="40"/>
      <c r="D834" s="40"/>
      <c r="E834" s="39" t="s">
        <v>47</v>
      </c>
      <c r="F834" s="26" t="s">
        <v>364</v>
      </c>
      <c r="G834" s="26" t="s">
        <v>360</v>
      </c>
      <c r="H834" s="19">
        <f>H837+H838+H839</f>
        <v>10</v>
      </c>
      <c r="I834" s="19">
        <f>I837+I838+I839</f>
        <v>10</v>
      </c>
      <c r="J834" s="19">
        <f>J837+J838+J839</f>
        <v>10</v>
      </c>
    </row>
    <row r="835" spans="1:10" hidden="1" outlineLevel="3" x14ac:dyDescent="0.2">
      <c r="A835" s="19"/>
      <c r="B835" s="27"/>
      <c r="C835" s="26" t="s">
        <v>41</v>
      </c>
      <c r="D835" s="26"/>
      <c r="E835" s="39" t="s">
        <v>390</v>
      </c>
      <c r="F835" s="28"/>
      <c r="G835" s="39"/>
      <c r="H835" s="19"/>
      <c r="I835" s="19"/>
      <c r="J835" s="19"/>
    </row>
    <row r="836" spans="1:10" hidden="1" outlineLevel="3" x14ac:dyDescent="0.2">
      <c r="A836" s="19"/>
      <c r="B836" s="27" t="str">
        <f t="shared" ref="B836" si="153">IF(ISBLANK(D836),"",_xlfn.CONCAT($A$290,".",D836))</f>
        <v>NNCN-1.33</v>
      </c>
      <c r="C836" s="26"/>
      <c r="D836" s="26">
        <f t="shared" ref="D836:D839" si="154">D823+1</f>
        <v>33</v>
      </c>
      <c r="E836" s="39" t="s">
        <v>45</v>
      </c>
      <c r="F836" s="26" t="s">
        <v>45</v>
      </c>
      <c r="G836" s="38" t="s">
        <v>140</v>
      </c>
      <c r="H836" s="19">
        <v>0</v>
      </c>
      <c r="I836" s="19">
        <v>1</v>
      </c>
      <c r="J836" s="19">
        <v>1</v>
      </c>
    </row>
    <row r="837" spans="1:10" hidden="1" outlineLevel="3" x14ac:dyDescent="0.2">
      <c r="A837" s="19"/>
      <c r="B837" s="27" t="str">
        <f>IF(ISBLANK(D837),"",_xlfn.CONCAT($A$291,".",D837))</f>
        <v>NNCN-2.37</v>
      </c>
      <c r="C837" s="26"/>
      <c r="D837" s="26">
        <f t="shared" si="154"/>
        <v>37</v>
      </c>
      <c r="E837" s="39" t="s">
        <v>47</v>
      </c>
      <c r="F837" s="26" t="s">
        <v>139</v>
      </c>
      <c r="G837" s="26" t="s">
        <v>140</v>
      </c>
      <c r="H837" s="19">
        <v>4</v>
      </c>
      <c r="I837" s="19">
        <v>2</v>
      </c>
      <c r="J837" s="19">
        <v>2</v>
      </c>
    </row>
    <row r="838" spans="1:10" hidden="1" outlineLevel="3" x14ac:dyDescent="0.2">
      <c r="A838" s="19"/>
      <c r="B838" s="27" t="str">
        <f>IF(ISBLANK(D838),"",_xlfn.CONCAT($A$292,".",D838))</f>
        <v>NNCN-3.35</v>
      </c>
      <c r="C838" s="26"/>
      <c r="D838" s="26">
        <f t="shared" si="154"/>
        <v>35</v>
      </c>
      <c r="E838" s="39" t="s">
        <v>391</v>
      </c>
      <c r="F838" s="26" t="s">
        <v>392</v>
      </c>
      <c r="G838" s="26" t="s">
        <v>366</v>
      </c>
      <c r="H838" s="19">
        <v>4</v>
      </c>
      <c r="I838" s="19">
        <v>6</v>
      </c>
      <c r="J838" s="19">
        <v>6</v>
      </c>
    </row>
    <row r="839" spans="1:10" hidden="1" outlineLevel="3" x14ac:dyDescent="0.2">
      <c r="A839" s="19"/>
      <c r="B839" s="27" t="str">
        <f>IF(ISBLANK(D839),"",_xlfn.CONCAT($A$293,".",D839))</f>
        <v>NNCN-4.35</v>
      </c>
      <c r="C839" s="26"/>
      <c r="D839" s="26">
        <f t="shared" si="154"/>
        <v>35</v>
      </c>
      <c r="E839" s="39" t="s">
        <v>393</v>
      </c>
      <c r="F839" s="26" t="s">
        <v>394</v>
      </c>
      <c r="G839" s="26" t="s">
        <v>369</v>
      </c>
      <c r="H839" s="19">
        <v>2</v>
      </c>
      <c r="I839" s="19">
        <v>2</v>
      </c>
      <c r="J839" s="19">
        <v>2</v>
      </c>
    </row>
    <row r="840" spans="1:10" hidden="1" outlineLevel="3" x14ac:dyDescent="0.2">
      <c r="A840" s="19"/>
      <c r="B840" s="27"/>
      <c r="C840" s="26" t="s">
        <v>42</v>
      </c>
      <c r="D840" s="26"/>
      <c r="E840" s="39" t="s">
        <v>395</v>
      </c>
      <c r="F840" s="26"/>
      <c r="G840" s="26"/>
      <c r="H840" s="19"/>
      <c r="I840" s="19"/>
      <c r="J840" s="19"/>
    </row>
    <row r="841" spans="1:10" hidden="1" outlineLevel="3" x14ac:dyDescent="0.2">
      <c r="A841" s="19"/>
      <c r="B841" s="27"/>
      <c r="C841" s="40"/>
      <c r="D841" s="40"/>
      <c r="E841" s="39" t="s">
        <v>123</v>
      </c>
      <c r="F841" s="26" t="s">
        <v>396</v>
      </c>
      <c r="G841" s="26" t="s">
        <v>397</v>
      </c>
      <c r="H841" s="19">
        <v>5</v>
      </c>
      <c r="I841" s="19">
        <v>4</v>
      </c>
      <c r="J841" s="19">
        <v>3</v>
      </c>
    </row>
    <row r="842" spans="1:10" hidden="1" outlineLevel="3" x14ac:dyDescent="0.2">
      <c r="A842" s="19"/>
      <c r="B842" s="27"/>
      <c r="C842" s="26"/>
      <c r="D842" s="26"/>
      <c r="E842" s="39" t="s">
        <v>122</v>
      </c>
      <c r="F842" s="26" t="s">
        <v>396</v>
      </c>
      <c r="G842" s="26" t="s">
        <v>397</v>
      </c>
      <c r="H842" s="19">
        <v>3</v>
      </c>
      <c r="I842" s="19">
        <v>4</v>
      </c>
      <c r="J842" s="19">
        <v>5</v>
      </c>
    </row>
    <row r="843" spans="1:10" hidden="1" outlineLevel="3" x14ac:dyDescent="0.2">
      <c r="A843" s="19"/>
      <c r="B843" s="27"/>
      <c r="C843" s="26"/>
      <c r="D843" s="26"/>
      <c r="E843" s="39" t="s">
        <v>398</v>
      </c>
      <c r="F843" s="26" t="s">
        <v>394</v>
      </c>
      <c r="G843" s="26" t="s">
        <v>369</v>
      </c>
      <c r="H843" s="19">
        <v>2</v>
      </c>
      <c r="I843" s="19">
        <v>2</v>
      </c>
      <c r="J843" s="19">
        <v>2</v>
      </c>
    </row>
    <row r="844" spans="1:10" hidden="1" outlineLevel="3" x14ac:dyDescent="0.2">
      <c r="A844" s="19"/>
      <c r="B844" s="27"/>
      <c r="C844" s="26"/>
      <c r="D844" s="26"/>
      <c r="E844" s="39" t="s">
        <v>400</v>
      </c>
      <c r="F844" s="26" t="s">
        <v>394</v>
      </c>
      <c r="G844" s="26" t="s">
        <v>369</v>
      </c>
      <c r="H844" s="19">
        <v>0</v>
      </c>
      <c r="I844" s="19">
        <v>0</v>
      </c>
      <c r="J844" s="19">
        <v>0</v>
      </c>
    </row>
    <row r="845" spans="1:10" outlineLevel="2" x14ac:dyDescent="0.2">
      <c r="A845" s="33"/>
      <c r="B845" s="27"/>
      <c r="C845" s="40" t="s">
        <v>63</v>
      </c>
      <c r="D845" s="40"/>
      <c r="E845" s="44" t="s">
        <v>945</v>
      </c>
      <c r="F845" s="32"/>
      <c r="G845" s="44"/>
      <c r="H845" s="33"/>
      <c r="I845" s="33"/>
      <c r="J845" s="33"/>
    </row>
    <row r="846" spans="1:10" outlineLevel="3" x14ac:dyDescent="0.2">
      <c r="A846" s="19"/>
      <c r="B846" s="27"/>
      <c r="C846" s="39"/>
      <c r="D846" s="39"/>
      <c r="E846" s="39" t="s">
        <v>45</v>
      </c>
      <c r="F846" s="26" t="s">
        <v>45</v>
      </c>
      <c r="G846" s="38" t="s">
        <v>140</v>
      </c>
      <c r="H846" s="19">
        <v>0</v>
      </c>
      <c r="I846" s="19">
        <v>1</v>
      </c>
      <c r="J846" s="19">
        <v>1</v>
      </c>
    </row>
    <row r="847" spans="1:10" outlineLevel="3" x14ac:dyDescent="0.2">
      <c r="A847" s="19"/>
      <c r="B847" s="27"/>
      <c r="C847" s="40"/>
      <c r="D847" s="40"/>
      <c r="E847" s="39" t="s">
        <v>47</v>
      </c>
      <c r="F847" s="26" t="s">
        <v>364</v>
      </c>
      <c r="G847" s="26" t="s">
        <v>360</v>
      </c>
      <c r="H847" s="19">
        <f>SUM(H850:H852)</f>
        <v>27</v>
      </c>
      <c r="I847" s="19">
        <f>SUM(I850:I852)</f>
        <v>27</v>
      </c>
      <c r="J847" s="19">
        <f>SUM(J850:J852)</f>
        <v>27</v>
      </c>
    </row>
    <row r="848" spans="1:10" outlineLevel="3" x14ac:dyDescent="0.2">
      <c r="A848" s="19"/>
      <c r="B848" s="27"/>
      <c r="C848" s="26" t="s">
        <v>41</v>
      </c>
      <c r="D848" s="26"/>
      <c r="E848" s="39" t="s">
        <v>390</v>
      </c>
      <c r="F848" s="28"/>
      <c r="G848" s="39"/>
      <c r="H848" s="19"/>
      <c r="I848" s="19"/>
      <c r="J848" s="19"/>
    </row>
    <row r="849" spans="1:10" outlineLevel="3" x14ac:dyDescent="0.2">
      <c r="A849" s="19"/>
      <c r="B849" s="27" t="str">
        <f t="shared" ref="B849" si="155">IF(ISBLANK(D849),"",_xlfn.CONCAT($A$290,".",D849))</f>
        <v>NNCN-1.34</v>
      </c>
      <c r="C849" s="26"/>
      <c r="D849" s="26">
        <f t="shared" ref="D849:D852" si="156">D836+1</f>
        <v>34</v>
      </c>
      <c r="E849" s="39" t="s">
        <v>45</v>
      </c>
      <c r="F849" s="26" t="s">
        <v>45</v>
      </c>
      <c r="G849" s="38" t="s">
        <v>140</v>
      </c>
      <c r="H849" s="19">
        <v>0</v>
      </c>
      <c r="I849" s="19">
        <v>1</v>
      </c>
      <c r="J849" s="19">
        <v>1</v>
      </c>
    </row>
    <row r="850" spans="1:10" outlineLevel="3" x14ac:dyDescent="0.2">
      <c r="A850" s="19"/>
      <c r="B850" s="27" t="str">
        <f>IF(ISBLANK(D850),"",_xlfn.CONCAT($A$291,".",D850))</f>
        <v>NNCN-2.38</v>
      </c>
      <c r="C850" s="26"/>
      <c r="D850" s="26">
        <f t="shared" si="156"/>
        <v>38</v>
      </c>
      <c r="E850" s="39" t="s">
        <v>47</v>
      </c>
      <c r="F850" s="26" t="s">
        <v>139</v>
      </c>
      <c r="G850" s="26" t="s">
        <v>140</v>
      </c>
      <c r="H850" s="19">
        <v>9</v>
      </c>
      <c r="I850" s="19">
        <v>4</v>
      </c>
      <c r="J850" s="19">
        <v>3</v>
      </c>
    </row>
    <row r="851" spans="1:10" outlineLevel="3" x14ac:dyDescent="0.2">
      <c r="A851" s="19"/>
      <c r="B851" s="27" t="str">
        <f>IF(ISBLANK(D851),"",_xlfn.CONCAT($A$292,".",D851))</f>
        <v>NNCN-3.36</v>
      </c>
      <c r="C851" s="26"/>
      <c r="D851" s="26">
        <f t="shared" si="156"/>
        <v>36</v>
      </c>
      <c r="E851" s="39" t="s">
        <v>391</v>
      </c>
      <c r="F851" s="26" t="s">
        <v>392</v>
      </c>
      <c r="G851" s="26" t="s">
        <v>366</v>
      </c>
      <c r="H851" s="19">
        <v>12</v>
      </c>
      <c r="I851" s="19">
        <v>17</v>
      </c>
      <c r="J851" s="19">
        <v>11</v>
      </c>
    </row>
    <row r="852" spans="1:10" outlineLevel="3" x14ac:dyDescent="0.2">
      <c r="A852" s="19"/>
      <c r="B852" s="27" t="str">
        <f>IF(ISBLANK(D852),"",_xlfn.CONCAT($A$293,".",D852))</f>
        <v>NNCN-4.36</v>
      </c>
      <c r="C852" s="26"/>
      <c r="D852" s="26">
        <f t="shared" si="156"/>
        <v>36</v>
      </c>
      <c r="E852" s="39" t="s">
        <v>393</v>
      </c>
      <c r="F852" s="26" t="s">
        <v>394</v>
      </c>
      <c r="G852" s="26" t="s">
        <v>369</v>
      </c>
      <c r="H852" s="19">
        <v>6</v>
      </c>
      <c r="I852" s="19">
        <v>6</v>
      </c>
      <c r="J852" s="19">
        <v>13</v>
      </c>
    </row>
    <row r="853" spans="1:10" outlineLevel="3" x14ac:dyDescent="0.2">
      <c r="A853" s="19"/>
      <c r="B853" s="27"/>
      <c r="C853" s="26" t="s">
        <v>42</v>
      </c>
      <c r="D853" s="26"/>
      <c r="E853" s="39" t="s">
        <v>395</v>
      </c>
      <c r="F853" s="26"/>
      <c r="G853" s="26"/>
      <c r="H853" s="19"/>
      <c r="I853" s="19"/>
      <c r="J853" s="19"/>
    </row>
    <row r="854" spans="1:10" outlineLevel="3" x14ac:dyDescent="0.2">
      <c r="A854" s="19"/>
      <c r="B854" s="27"/>
      <c r="C854" s="40"/>
      <c r="D854" s="40"/>
      <c r="E854" s="39" t="s">
        <v>123</v>
      </c>
      <c r="F854" s="26" t="s">
        <v>396</v>
      </c>
      <c r="G854" s="26" t="s">
        <v>397</v>
      </c>
      <c r="H854" s="19">
        <v>5</v>
      </c>
      <c r="I854" s="19">
        <v>4</v>
      </c>
      <c r="J854" s="19">
        <v>3</v>
      </c>
    </row>
    <row r="855" spans="1:10" outlineLevel="3" x14ac:dyDescent="0.2">
      <c r="A855" s="19"/>
      <c r="B855" s="27"/>
      <c r="C855" s="26"/>
      <c r="D855" s="26"/>
      <c r="E855" s="39" t="s">
        <v>122</v>
      </c>
      <c r="F855" s="26" t="s">
        <v>396</v>
      </c>
      <c r="G855" s="26" t="s">
        <v>397</v>
      </c>
      <c r="H855" s="19">
        <v>16</v>
      </c>
      <c r="I855" s="19">
        <v>18</v>
      </c>
      <c r="J855" s="19">
        <v>14</v>
      </c>
    </row>
    <row r="856" spans="1:10" outlineLevel="3" x14ac:dyDescent="0.2">
      <c r="A856" s="19"/>
      <c r="B856" s="27"/>
      <c r="C856" s="26"/>
      <c r="D856" s="26"/>
      <c r="E856" s="39" t="s">
        <v>398</v>
      </c>
      <c r="F856" s="26" t="s">
        <v>394</v>
      </c>
      <c r="G856" s="26" t="s">
        <v>369</v>
      </c>
      <c r="H856" s="19">
        <v>5</v>
      </c>
      <c r="I856" s="19">
        <v>6</v>
      </c>
      <c r="J856" s="19">
        <v>11</v>
      </c>
    </row>
    <row r="857" spans="1:10" outlineLevel="3" x14ac:dyDescent="0.2">
      <c r="A857" s="19"/>
      <c r="B857" s="27"/>
      <c r="C857" s="26"/>
      <c r="D857" s="26"/>
      <c r="E857" s="39" t="s">
        <v>400</v>
      </c>
      <c r="F857" s="26" t="s">
        <v>394</v>
      </c>
      <c r="G857" s="26" t="s">
        <v>369</v>
      </c>
      <c r="H857" s="19">
        <v>1</v>
      </c>
      <c r="I857" s="19">
        <v>0</v>
      </c>
      <c r="J857" s="19">
        <v>0</v>
      </c>
    </row>
    <row r="858" spans="1:10" outlineLevel="2" collapsed="1" x14ac:dyDescent="0.2">
      <c r="A858" s="19"/>
      <c r="B858" s="27" t="str">
        <f>IF(ISBLANK(D858),"",_xlfn.CONCAT($A$295,".",D858))</f>
        <v/>
      </c>
      <c r="C858" s="40" t="s">
        <v>954</v>
      </c>
      <c r="D858" s="26"/>
      <c r="E858" s="44" t="s">
        <v>124</v>
      </c>
      <c r="F858" s="152"/>
      <c r="G858" s="152"/>
      <c r="H858" s="152"/>
      <c r="I858" s="152"/>
      <c r="J858" s="152"/>
    </row>
    <row r="859" spans="1:10" hidden="1" outlineLevel="3" x14ac:dyDescent="0.2">
      <c r="A859" s="19"/>
      <c r="B859" s="27" t="str">
        <f>IF(ISBLANK(D859),"",_xlfn.CONCAT($A$295,".",D859))</f>
        <v>NNCN-5.1</v>
      </c>
      <c r="C859" s="40"/>
      <c r="D859" s="26">
        <v>1</v>
      </c>
      <c r="E859" s="39" t="s">
        <v>367</v>
      </c>
      <c r="F859" s="26" t="s">
        <v>368</v>
      </c>
      <c r="G859" s="27" t="s">
        <v>140</v>
      </c>
      <c r="H859" s="19">
        <v>3</v>
      </c>
      <c r="I859" s="19">
        <v>0</v>
      </c>
      <c r="J859" s="19">
        <v>0</v>
      </c>
    </row>
    <row r="860" spans="1:10" outlineLevel="1" collapsed="1" x14ac:dyDescent="0.2">
      <c r="A860" s="19"/>
      <c r="B860" s="27"/>
      <c r="C860" s="40" t="s">
        <v>64</v>
      </c>
      <c r="D860" s="40"/>
      <c r="E860" s="98" t="s">
        <v>17</v>
      </c>
      <c r="F860" s="28"/>
      <c r="G860" s="39"/>
      <c r="H860" s="19"/>
      <c r="I860" s="19"/>
      <c r="J860" s="19"/>
    </row>
    <row r="861" spans="1:10" hidden="1" outlineLevel="2" x14ac:dyDescent="0.2">
      <c r="A861" s="19"/>
      <c r="B861" s="27"/>
      <c r="C861" s="26"/>
      <c r="D861" s="26"/>
      <c r="E861" s="78" t="s">
        <v>45</v>
      </c>
      <c r="F861" s="26" t="s">
        <v>45</v>
      </c>
      <c r="G861" s="26" t="s">
        <v>140</v>
      </c>
      <c r="H861" s="19">
        <f t="shared" ref="H861:J864" si="157">H870+H884</f>
        <v>1</v>
      </c>
      <c r="I861" s="19">
        <f t="shared" si="157"/>
        <v>1</v>
      </c>
      <c r="J861" s="19">
        <f t="shared" si="157"/>
        <v>1</v>
      </c>
    </row>
    <row r="862" spans="1:10" hidden="1" outlineLevel="2" x14ac:dyDescent="0.2">
      <c r="A862" s="19"/>
      <c r="B862" s="27"/>
      <c r="C862" s="26"/>
      <c r="D862" s="26"/>
      <c r="E862" s="78" t="s">
        <v>47</v>
      </c>
      <c r="F862" s="26" t="s">
        <v>139</v>
      </c>
      <c r="G862" s="26" t="s">
        <v>140</v>
      </c>
      <c r="H862" s="19">
        <f t="shared" si="157"/>
        <v>5</v>
      </c>
      <c r="I862" s="19">
        <f t="shared" si="157"/>
        <v>3</v>
      </c>
      <c r="J862" s="19">
        <f t="shared" si="157"/>
        <v>3</v>
      </c>
    </row>
    <row r="863" spans="1:10" hidden="1" outlineLevel="2" x14ac:dyDescent="0.2">
      <c r="A863" s="19"/>
      <c r="B863" s="27"/>
      <c r="C863" s="26"/>
      <c r="D863" s="26"/>
      <c r="E863" s="78" t="s">
        <v>391</v>
      </c>
      <c r="F863" s="26" t="s">
        <v>392</v>
      </c>
      <c r="G863" s="26" t="s">
        <v>366</v>
      </c>
      <c r="H863" s="19">
        <f t="shared" si="157"/>
        <v>19</v>
      </c>
      <c r="I863" s="19">
        <f t="shared" si="157"/>
        <v>23</v>
      </c>
      <c r="J863" s="19">
        <f t="shared" si="157"/>
        <v>23</v>
      </c>
    </row>
    <row r="864" spans="1:10" hidden="1" outlineLevel="2" x14ac:dyDescent="0.2">
      <c r="A864" s="19"/>
      <c r="B864" s="27"/>
      <c r="C864" s="26"/>
      <c r="D864" s="26"/>
      <c r="E864" s="78" t="s">
        <v>393</v>
      </c>
      <c r="F864" s="26" t="s">
        <v>394</v>
      </c>
      <c r="G864" s="26" t="s">
        <v>369</v>
      </c>
      <c r="H864" s="19">
        <f t="shared" si="157"/>
        <v>5</v>
      </c>
      <c r="I864" s="19">
        <f t="shared" si="157"/>
        <v>7</v>
      </c>
      <c r="J864" s="19">
        <f t="shared" si="157"/>
        <v>7</v>
      </c>
    </row>
    <row r="865" spans="1:10" hidden="1" outlineLevel="2" collapsed="1" x14ac:dyDescent="0.2">
      <c r="A865" s="19"/>
      <c r="B865" s="27"/>
      <c r="C865" s="40" t="s">
        <v>65</v>
      </c>
      <c r="D865" s="40"/>
      <c r="E865" s="44" t="s">
        <v>447</v>
      </c>
      <c r="F865" s="28"/>
      <c r="G865" s="39"/>
      <c r="H865" s="19"/>
      <c r="I865" s="19"/>
      <c r="J865" s="19"/>
    </row>
    <row r="866" spans="1:10" hidden="1" outlineLevel="3" x14ac:dyDescent="0.2">
      <c r="A866" s="19"/>
      <c r="B866" s="27"/>
      <c r="C866" s="26"/>
      <c r="D866" s="26"/>
      <c r="E866" s="39" t="s">
        <v>45</v>
      </c>
      <c r="F866" s="26" t="s">
        <v>45</v>
      </c>
      <c r="G866" s="26" t="s">
        <v>140</v>
      </c>
      <c r="H866" s="19">
        <v>1</v>
      </c>
      <c r="I866" s="19">
        <v>1</v>
      </c>
      <c r="J866" s="19">
        <v>1</v>
      </c>
    </row>
    <row r="867" spans="1:10" hidden="1" outlineLevel="3" x14ac:dyDescent="0.2">
      <c r="A867" s="19"/>
      <c r="B867" s="27"/>
      <c r="C867" s="26"/>
      <c r="D867" s="26"/>
      <c r="E867" s="39" t="s">
        <v>47</v>
      </c>
      <c r="F867" s="26" t="s">
        <v>364</v>
      </c>
      <c r="G867" s="26" t="s">
        <v>360</v>
      </c>
      <c r="H867" s="19">
        <f>H871+H872+H873</f>
        <v>20</v>
      </c>
      <c r="I867" s="19">
        <f>I871+I872+I873</f>
        <v>23</v>
      </c>
      <c r="J867" s="19">
        <f>J871+J872+J873</f>
        <v>23</v>
      </c>
    </row>
    <row r="868" spans="1:10" ht="25.5" hidden="1" outlineLevel="3" x14ac:dyDescent="0.2">
      <c r="A868" s="19"/>
      <c r="B868" s="27"/>
      <c r="C868" s="26" t="s">
        <v>389</v>
      </c>
      <c r="D868" s="26"/>
      <c r="E868" s="39"/>
      <c r="F868" s="28"/>
      <c r="G868" s="39"/>
      <c r="H868" s="19"/>
      <c r="I868" s="19"/>
      <c r="J868" s="19"/>
    </row>
    <row r="869" spans="1:10" hidden="1" outlineLevel="3" x14ac:dyDescent="0.2">
      <c r="A869" s="19"/>
      <c r="B869" s="27"/>
      <c r="C869" s="26" t="s">
        <v>41</v>
      </c>
      <c r="D869" s="26"/>
      <c r="E869" s="39" t="s">
        <v>390</v>
      </c>
      <c r="F869" s="28"/>
      <c r="G869" s="39"/>
      <c r="H869" s="19"/>
      <c r="I869" s="19"/>
      <c r="J869" s="19"/>
    </row>
    <row r="870" spans="1:10" hidden="1" outlineLevel="3" x14ac:dyDescent="0.2">
      <c r="A870" s="19"/>
      <c r="B870" s="27" t="str">
        <f t="shared" ref="B870" si="158">IF(ISBLANK(D870),"",_xlfn.CONCAT($A$290,".",D870))</f>
        <v>NNCN-1.35</v>
      </c>
      <c r="C870" s="26"/>
      <c r="D870" s="26">
        <f t="shared" ref="D870:D873" si="159">D849+1</f>
        <v>35</v>
      </c>
      <c r="E870" s="39" t="s">
        <v>45</v>
      </c>
      <c r="F870" s="26" t="s">
        <v>45</v>
      </c>
      <c r="G870" s="26" t="s">
        <v>140</v>
      </c>
      <c r="H870" s="19">
        <v>1</v>
      </c>
      <c r="I870" s="19">
        <v>1</v>
      </c>
      <c r="J870" s="19">
        <v>1</v>
      </c>
    </row>
    <row r="871" spans="1:10" hidden="1" outlineLevel="3" x14ac:dyDescent="0.2">
      <c r="A871" s="19"/>
      <c r="B871" s="27" t="str">
        <f>IF(ISBLANK(D871),"",_xlfn.CONCAT($A$291,".",D871))</f>
        <v>NNCN-2.39</v>
      </c>
      <c r="C871" s="26"/>
      <c r="D871" s="26">
        <f t="shared" si="159"/>
        <v>39</v>
      </c>
      <c r="E871" s="39" t="s">
        <v>47</v>
      </c>
      <c r="F871" s="26" t="s">
        <v>139</v>
      </c>
      <c r="G871" s="27" t="s">
        <v>140</v>
      </c>
      <c r="H871" s="19">
        <v>3</v>
      </c>
      <c r="I871" s="19">
        <v>2</v>
      </c>
      <c r="J871" s="19">
        <v>2</v>
      </c>
    </row>
    <row r="872" spans="1:10" hidden="1" outlineLevel="3" x14ac:dyDescent="0.2">
      <c r="A872" s="19"/>
      <c r="B872" s="27" t="str">
        <f>IF(ISBLANK(D872),"",_xlfn.CONCAT($A$292,".",D872))</f>
        <v>NNCN-3.37</v>
      </c>
      <c r="C872" s="26"/>
      <c r="D872" s="26">
        <f t="shared" si="159"/>
        <v>37</v>
      </c>
      <c r="E872" s="39" t="s">
        <v>391</v>
      </c>
      <c r="F872" s="26" t="s">
        <v>392</v>
      </c>
      <c r="G872" s="26" t="s">
        <v>366</v>
      </c>
      <c r="H872" s="19">
        <v>13</v>
      </c>
      <c r="I872" s="19">
        <v>16</v>
      </c>
      <c r="J872" s="19">
        <v>16</v>
      </c>
    </row>
    <row r="873" spans="1:10" hidden="1" outlineLevel="3" x14ac:dyDescent="0.2">
      <c r="A873" s="19"/>
      <c r="B873" s="27" t="str">
        <f>IF(ISBLANK(D873),"",_xlfn.CONCAT($A$293,".",D873))</f>
        <v>NNCN-4.37</v>
      </c>
      <c r="C873" s="26"/>
      <c r="D873" s="26">
        <f t="shared" si="159"/>
        <v>37</v>
      </c>
      <c r="E873" s="39" t="s">
        <v>393</v>
      </c>
      <c r="F873" s="26" t="s">
        <v>394</v>
      </c>
      <c r="G873" s="26" t="s">
        <v>369</v>
      </c>
      <c r="H873" s="19">
        <v>4</v>
      </c>
      <c r="I873" s="19">
        <v>5</v>
      </c>
      <c r="J873" s="19">
        <v>5</v>
      </c>
    </row>
    <row r="874" spans="1:10" hidden="1" outlineLevel="3" x14ac:dyDescent="0.2">
      <c r="A874" s="19"/>
      <c r="B874" s="27"/>
      <c r="C874" s="26" t="s">
        <v>42</v>
      </c>
      <c r="D874" s="26"/>
      <c r="E874" s="39" t="s">
        <v>395</v>
      </c>
      <c r="F874" s="26"/>
      <c r="G874" s="26"/>
      <c r="H874" s="19"/>
      <c r="I874" s="19"/>
      <c r="J874" s="19"/>
    </row>
    <row r="875" spans="1:10" hidden="1" outlineLevel="3" x14ac:dyDescent="0.2">
      <c r="A875" s="19"/>
      <c r="B875" s="27"/>
      <c r="C875" s="26"/>
      <c r="D875" s="26"/>
      <c r="E875" s="39" t="s">
        <v>123</v>
      </c>
      <c r="F875" s="26" t="s">
        <v>396</v>
      </c>
      <c r="G875" s="26" t="s">
        <v>397</v>
      </c>
      <c r="H875" s="19">
        <v>7</v>
      </c>
      <c r="I875" s="19">
        <v>9</v>
      </c>
      <c r="J875" s="19">
        <v>9</v>
      </c>
    </row>
    <row r="876" spans="1:10" hidden="1" outlineLevel="3" x14ac:dyDescent="0.2">
      <c r="A876" s="19"/>
      <c r="B876" s="27"/>
      <c r="C876" s="26"/>
      <c r="D876" s="26"/>
      <c r="E876" s="39" t="s">
        <v>122</v>
      </c>
      <c r="F876" s="26" t="s">
        <v>396</v>
      </c>
      <c r="G876" s="26" t="s">
        <v>397</v>
      </c>
      <c r="H876" s="19">
        <v>9</v>
      </c>
      <c r="I876" s="19">
        <v>9</v>
      </c>
      <c r="J876" s="19">
        <v>9</v>
      </c>
    </row>
    <row r="877" spans="1:10" hidden="1" outlineLevel="3" x14ac:dyDescent="0.2">
      <c r="A877" s="19"/>
      <c r="B877" s="27"/>
      <c r="C877" s="26"/>
      <c r="D877" s="26"/>
      <c r="E877" s="39" t="s">
        <v>398</v>
      </c>
      <c r="F877" s="26" t="s">
        <v>394</v>
      </c>
      <c r="G877" s="26" t="s">
        <v>369</v>
      </c>
      <c r="H877" s="19">
        <v>4</v>
      </c>
      <c r="I877" s="19">
        <v>5</v>
      </c>
      <c r="J877" s="19">
        <v>5</v>
      </c>
    </row>
    <row r="878" spans="1:10" hidden="1" outlineLevel="3" x14ac:dyDescent="0.2">
      <c r="A878" s="19"/>
      <c r="B878" s="27"/>
      <c r="C878" s="26"/>
      <c r="D878" s="26"/>
      <c r="E878" s="39" t="s">
        <v>400</v>
      </c>
      <c r="F878" s="26" t="s">
        <v>394</v>
      </c>
      <c r="G878" s="26" t="s">
        <v>369</v>
      </c>
      <c r="H878" s="19">
        <v>0</v>
      </c>
      <c r="I878" s="19">
        <v>0</v>
      </c>
      <c r="J878" s="19">
        <v>0</v>
      </c>
    </row>
    <row r="879" spans="1:10" hidden="1" outlineLevel="2" collapsed="1" x14ac:dyDescent="0.2">
      <c r="A879" s="19"/>
      <c r="B879" s="27"/>
      <c r="C879" s="40" t="s">
        <v>66</v>
      </c>
      <c r="D879" s="40"/>
      <c r="E879" s="44" t="s">
        <v>448</v>
      </c>
      <c r="F879" s="26"/>
      <c r="G879" s="26"/>
      <c r="H879" s="19"/>
      <c r="I879" s="19"/>
      <c r="J879" s="19"/>
    </row>
    <row r="880" spans="1:10" hidden="1" outlineLevel="3" x14ac:dyDescent="0.2">
      <c r="A880" s="19"/>
      <c r="B880" s="27"/>
      <c r="C880" s="26"/>
      <c r="D880" s="26"/>
      <c r="E880" s="39" t="s">
        <v>45</v>
      </c>
      <c r="F880" s="26" t="s">
        <v>45</v>
      </c>
      <c r="G880" s="26" t="s">
        <v>140</v>
      </c>
      <c r="H880" s="19">
        <v>0</v>
      </c>
      <c r="I880" s="19">
        <v>0</v>
      </c>
      <c r="J880" s="19">
        <v>0</v>
      </c>
    </row>
    <row r="881" spans="1:10" hidden="1" outlineLevel="3" x14ac:dyDescent="0.2">
      <c r="A881" s="19"/>
      <c r="B881" s="27"/>
      <c r="C881" s="26"/>
      <c r="D881" s="26"/>
      <c r="E881" s="39" t="s">
        <v>47</v>
      </c>
      <c r="F881" s="26" t="s">
        <v>364</v>
      </c>
      <c r="G881" s="26" t="s">
        <v>360</v>
      </c>
      <c r="H881" s="19">
        <f t="shared" ref="H881:J881" si="160">SUM(H885:H887)</f>
        <v>9</v>
      </c>
      <c r="I881" s="19">
        <f t="shared" si="160"/>
        <v>10</v>
      </c>
      <c r="J881" s="19">
        <f t="shared" si="160"/>
        <v>10</v>
      </c>
    </row>
    <row r="882" spans="1:10" ht="25.5" hidden="1" outlineLevel="3" x14ac:dyDescent="0.2">
      <c r="A882" s="19"/>
      <c r="B882" s="27"/>
      <c r="C882" s="26" t="s">
        <v>389</v>
      </c>
      <c r="D882" s="26"/>
      <c r="E882" s="39"/>
      <c r="F882" s="28"/>
      <c r="G882" s="39"/>
      <c r="H882" s="19"/>
      <c r="I882" s="19"/>
      <c r="J882" s="19"/>
    </row>
    <row r="883" spans="1:10" hidden="1" outlineLevel="3" x14ac:dyDescent="0.2">
      <c r="A883" s="19"/>
      <c r="B883" s="27"/>
      <c r="C883" s="26" t="s">
        <v>41</v>
      </c>
      <c r="D883" s="26"/>
      <c r="E883" s="39" t="s">
        <v>390</v>
      </c>
      <c r="F883" s="28"/>
      <c r="G883" s="39"/>
      <c r="H883" s="19"/>
      <c r="I883" s="19"/>
      <c r="J883" s="19"/>
    </row>
    <row r="884" spans="1:10" hidden="1" outlineLevel="3" x14ac:dyDescent="0.2">
      <c r="A884" s="19"/>
      <c r="B884" s="27" t="str">
        <f t="shared" ref="B884" si="161">IF(ISBLANK(D884),"",_xlfn.CONCAT($A$290,".",D884))</f>
        <v>NNCN-1.36</v>
      </c>
      <c r="C884" s="26"/>
      <c r="D884" s="26">
        <f t="shared" ref="D884:D887" si="162">D870+1</f>
        <v>36</v>
      </c>
      <c r="E884" s="39" t="s">
        <v>45</v>
      </c>
      <c r="F884" s="26" t="s">
        <v>45</v>
      </c>
      <c r="G884" s="26" t="s">
        <v>140</v>
      </c>
      <c r="H884" s="19">
        <v>0</v>
      </c>
      <c r="I884" s="19">
        <v>0</v>
      </c>
      <c r="J884" s="19">
        <v>0</v>
      </c>
    </row>
    <row r="885" spans="1:10" hidden="1" outlineLevel="3" x14ac:dyDescent="0.2">
      <c r="A885" s="19"/>
      <c r="B885" s="27" t="str">
        <f>IF(ISBLANK(D885),"",_xlfn.CONCAT($A$291,".",D885))</f>
        <v>NNCN-2.40</v>
      </c>
      <c r="C885" s="26"/>
      <c r="D885" s="26">
        <f t="shared" si="162"/>
        <v>40</v>
      </c>
      <c r="E885" s="39" t="s">
        <v>47</v>
      </c>
      <c r="F885" s="26" t="s">
        <v>139</v>
      </c>
      <c r="G885" s="27" t="s">
        <v>140</v>
      </c>
      <c r="H885" s="19">
        <v>2</v>
      </c>
      <c r="I885" s="19">
        <v>1</v>
      </c>
      <c r="J885" s="19">
        <v>1</v>
      </c>
    </row>
    <row r="886" spans="1:10" hidden="1" outlineLevel="3" x14ac:dyDescent="0.2">
      <c r="A886" s="19"/>
      <c r="B886" s="27" t="str">
        <f>IF(ISBLANK(D886),"",_xlfn.CONCAT($A$292,".",D886))</f>
        <v>NNCN-3.38</v>
      </c>
      <c r="C886" s="26"/>
      <c r="D886" s="26">
        <f t="shared" si="162"/>
        <v>38</v>
      </c>
      <c r="E886" s="39" t="s">
        <v>391</v>
      </c>
      <c r="F886" s="26" t="s">
        <v>392</v>
      </c>
      <c r="G886" s="26" t="s">
        <v>366</v>
      </c>
      <c r="H886" s="19">
        <v>6</v>
      </c>
      <c r="I886" s="19">
        <v>7</v>
      </c>
      <c r="J886" s="19">
        <v>7</v>
      </c>
    </row>
    <row r="887" spans="1:10" hidden="1" outlineLevel="3" x14ac:dyDescent="0.2">
      <c r="A887" s="19"/>
      <c r="B887" s="27" t="str">
        <f>IF(ISBLANK(D887),"",_xlfn.CONCAT($A$293,".",D887))</f>
        <v>NNCN-4.38</v>
      </c>
      <c r="C887" s="26"/>
      <c r="D887" s="26">
        <f t="shared" si="162"/>
        <v>38</v>
      </c>
      <c r="E887" s="39" t="s">
        <v>393</v>
      </c>
      <c r="F887" s="26" t="s">
        <v>394</v>
      </c>
      <c r="G887" s="26" t="s">
        <v>369</v>
      </c>
      <c r="H887" s="19">
        <v>1</v>
      </c>
      <c r="I887" s="19">
        <v>2</v>
      </c>
      <c r="J887" s="19">
        <v>2</v>
      </c>
    </row>
    <row r="888" spans="1:10" hidden="1" outlineLevel="3" x14ac:dyDescent="0.2">
      <c r="A888" s="19"/>
      <c r="B888" s="27"/>
      <c r="C888" s="26" t="s">
        <v>42</v>
      </c>
      <c r="D888" s="26"/>
      <c r="E888" s="39" t="s">
        <v>395</v>
      </c>
      <c r="F888" s="26"/>
      <c r="G888" s="26"/>
      <c r="H888" s="19"/>
      <c r="I888" s="19"/>
      <c r="J888" s="19"/>
    </row>
    <row r="889" spans="1:10" hidden="1" outlineLevel="3" x14ac:dyDescent="0.2">
      <c r="A889" s="19"/>
      <c r="B889" s="27"/>
      <c r="C889" s="26"/>
      <c r="D889" s="26"/>
      <c r="E889" s="39" t="s">
        <v>123</v>
      </c>
      <c r="F889" s="26" t="s">
        <v>396</v>
      </c>
      <c r="G889" s="26" t="s">
        <v>397</v>
      </c>
      <c r="H889" s="19">
        <v>2</v>
      </c>
      <c r="I889" s="19">
        <v>2</v>
      </c>
      <c r="J889" s="19">
        <v>2</v>
      </c>
    </row>
    <row r="890" spans="1:10" hidden="1" outlineLevel="3" x14ac:dyDescent="0.2">
      <c r="A890" s="19"/>
      <c r="B890" s="27"/>
      <c r="C890" s="26"/>
      <c r="D890" s="26"/>
      <c r="E890" s="39" t="s">
        <v>122</v>
      </c>
      <c r="F890" s="26" t="s">
        <v>396</v>
      </c>
      <c r="G890" s="26" t="s">
        <v>397</v>
      </c>
      <c r="H890" s="19">
        <v>6</v>
      </c>
      <c r="I890" s="19">
        <v>6</v>
      </c>
      <c r="J890" s="19">
        <v>6</v>
      </c>
    </row>
    <row r="891" spans="1:10" hidden="1" outlineLevel="3" x14ac:dyDescent="0.2">
      <c r="A891" s="19"/>
      <c r="B891" s="27"/>
      <c r="C891" s="26"/>
      <c r="D891" s="26"/>
      <c r="E891" s="39" t="s">
        <v>398</v>
      </c>
      <c r="F891" s="26" t="s">
        <v>394</v>
      </c>
      <c r="G891" s="26" t="s">
        <v>369</v>
      </c>
      <c r="H891" s="19">
        <v>1</v>
      </c>
      <c r="I891" s="19">
        <v>2</v>
      </c>
      <c r="J891" s="19">
        <v>2</v>
      </c>
    </row>
    <row r="892" spans="1:10" hidden="1" outlineLevel="3" x14ac:dyDescent="0.2">
      <c r="A892" s="19"/>
      <c r="B892" s="27"/>
      <c r="C892" s="26"/>
      <c r="D892" s="26"/>
      <c r="E892" s="39" t="s">
        <v>400</v>
      </c>
      <c r="F892" s="26" t="s">
        <v>394</v>
      </c>
      <c r="G892" s="26" t="s">
        <v>369</v>
      </c>
      <c r="H892" s="19">
        <v>0</v>
      </c>
      <c r="I892" s="19">
        <v>0</v>
      </c>
      <c r="J892" s="19">
        <v>0</v>
      </c>
    </row>
    <row r="893" spans="1:10" outlineLevel="1" x14ac:dyDescent="0.2">
      <c r="A893" s="19"/>
      <c r="B893" s="27"/>
      <c r="C893" s="40" t="s">
        <v>67</v>
      </c>
      <c r="D893" s="40"/>
      <c r="E893" s="98" t="s">
        <v>19</v>
      </c>
      <c r="F893" s="26"/>
      <c r="G893" s="26"/>
      <c r="H893" s="19"/>
      <c r="I893" s="19"/>
      <c r="J893" s="19"/>
    </row>
    <row r="894" spans="1:10" outlineLevel="2" x14ac:dyDescent="0.2">
      <c r="A894" s="19"/>
      <c r="B894" s="27"/>
      <c r="C894" s="26"/>
      <c r="D894" s="26"/>
      <c r="E894" s="78" t="s">
        <v>45</v>
      </c>
      <c r="F894" s="26" t="s">
        <v>45</v>
      </c>
      <c r="G894" s="26" t="s">
        <v>140</v>
      </c>
      <c r="H894" s="19">
        <f t="shared" ref="H894:J897" si="163">H904+H918+H932+H946</f>
        <v>6</v>
      </c>
      <c r="I894" s="19">
        <f t="shared" si="163"/>
        <v>6</v>
      </c>
      <c r="J894" s="19">
        <f t="shared" si="163"/>
        <v>6</v>
      </c>
    </row>
    <row r="895" spans="1:10" outlineLevel="2" x14ac:dyDescent="0.2">
      <c r="A895" s="19"/>
      <c r="B895" s="27"/>
      <c r="C895" s="26"/>
      <c r="D895" s="26"/>
      <c r="E895" s="78" t="s">
        <v>47</v>
      </c>
      <c r="F895" s="26" t="s">
        <v>139</v>
      </c>
      <c r="G895" s="26" t="s">
        <v>140</v>
      </c>
      <c r="H895" s="19">
        <f t="shared" si="163"/>
        <v>15</v>
      </c>
      <c r="I895" s="19">
        <f t="shared" si="163"/>
        <v>11</v>
      </c>
      <c r="J895" s="19">
        <f t="shared" si="163"/>
        <v>8</v>
      </c>
    </row>
    <row r="896" spans="1:10" outlineLevel="2" x14ac:dyDescent="0.2">
      <c r="A896" s="19"/>
      <c r="B896" s="27"/>
      <c r="C896" s="26"/>
      <c r="D896" s="26"/>
      <c r="E896" s="78" t="s">
        <v>391</v>
      </c>
      <c r="F896" s="26" t="s">
        <v>392</v>
      </c>
      <c r="G896" s="26" t="s">
        <v>366</v>
      </c>
      <c r="H896" s="19">
        <f t="shared" si="163"/>
        <v>32</v>
      </c>
      <c r="I896" s="19">
        <f t="shared" si="163"/>
        <v>32</v>
      </c>
      <c r="J896" s="19">
        <f t="shared" si="163"/>
        <v>31</v>
      </c>
    </row>
    <row r="897" spans="1:10" outlineLevel="2" x14ac:dyDescent="0.2">
      <c r="A897" s="19"/>
      <c r="B897" s="27"/>
      <c r="C897" s="26"/>
      <c r="D897" s="26"/>
      <c r="E897" s="78" t="s">
        <v>393</v>
      </c>
      <c r="F897" s="26" t="s">
        <v>394</v>
      </c>
      <c r="G897" s="26" t="s">
        <v>369</v>
      </c>
      <c r="H897" s="19">
        <f t="shared" si="163"/>
        <v>18</v>
      </c>
      <c r="I897" s="19">
        <f t="shared" si="163"/>
        <v>22</v>
      </c>
      <c r="J897" s="19">
        <f t="shared" si="163"/>
        <v>26</v>
      </c>
    </row>
    <row r="898" spans="1:10" outlineLevel="2" x14ac:dyDescent="0.2">
      <c r="A898" s="19"/>
      <c r="B898" s="27" t="str">
        <f>IF(ISBLANK(D898),"",_xlfn.CONCAT($A$295,".",D898))</f>
        <v>NNCN-5.14</v>
      </c>
      <c r="C898" s="26"/>
      <c r="D898" s="26">
        <v>14</v>
      </c>
      <c r="E898" s="78" t="s">
        <v>449</v>
      </c>
      <c r="F898" s="26" t="s">
        <v>368</v>
      </c>
      <c r="G898" s="26" t="s">
        <v>140</v>
      </c>
      <c r="H898" s="19">
        <f>H957</f>
        <v>4</v>
      </c>
      <c r="I898" s="19">
        <f>I957</f>
        <v>4</v>
      </c>
      <c r="J898" s="19">
        <f>J957</f>
        <v>4</v>
      </c>
    </row>
    <row r="899" spans="1:10" outlineLevel="2" x14ac:dyDescent="0.2">
      <c r="A899" s="19"/>
      <c r="B899" s="27"/>
      <c r="C899" s="40" t="s">
        <v>68</v>
      </c>
      <c r="D899" s="40"/>
      <c r="E899" s="44" t="s">
        <v>450</v>
      </c>
      <c r="F899" s="41"/>
      <c r="G899" s="41"/>
      <c r="H899" s="19"/>
      <c r="I899" s="19"/>
      <c r="J899" s="19"/>
    </row>
    <row r="900" spans="1:10" outlineLevel="3" x14ac:dyDescent="0.2">
      <c r="A900" s="19"/>
      <c r="B900" s="27"/>
      <c r="C900" s="26"/>
      <c r="D900" s="26"/>
      <c r="E900" s="39" t="s">
        <v>45</v>
      </c>
      <c r="F900" s="26" t="s">
        <v>45</v>
      </c>
      <c r="G900" s="26" t="s">
        <v>140</v>
      </c>
      <c r="H900" s="19">
        <v>1</v>
      </c>
      <c r="I900" s="19">
        <v>1</v>
      </c>
      <c r="J900" s="19">
        <v>1</v>
      </c>
    </row>
    <row r="901" spans="1:10" outlineLevel="3" x14ac:dyDescent="0.2">
      <c r="A901" s="19"/>
      <c r="B901" s="27"/>
      <c r="C901" s="26"/>
      <c r="D901" s="26"/>
      <c r="E901" s="39" t="s">
        <v>47</v>
      </c>
      <c r="F901" s="26" t="s">
        <v>364</v>
      </c>
      <c r="G901" s="26" t="s">
        <v>360</v>
      </c>
      <c r="H901" s="19">
        <f>H905+H906+H907</f>
        <v>15</v>
      </c>
      <c r="I901" s="19">
        <f>I905+I906+I907</f>
        <v>15</v>
      </c>
      <c r="J901" s="19">
        <f>J905+J906+J907</f>
        <v>15</v>
      </c>
    </row>
    <row r="902" spans="1:10" ht="25.5" outlineLevel="3" x14ac:dyDescent="0.2">
      <c r="A902" s="19"/>
      <c r="B902" s="27"/>
      <c r="C902" s="26" t="s">
        <v>389</v>
      </c>
      <c r="D902" s="26"/>
      <c r="E902" s="39"/>
      <c r="F902" s="41"/>
      <c r="G902" s="41"/>
      <c r="H902" s="19"/>
      <c r="I902" s="19"/>
      <c r="J902" s="19"/>
    </row>
    <row r="903" spans="1:10" outlineLevel="3" x14ac:dyDescent="0.2">
      <c r="A903" s="19"/>
      <c r="B903" s="27"/>
      <c r="C903" s="26" t="s">
        <v>41</v>
      </c>
      <c r="D903" s="26"/>
      <c r="E903" s="39" t="s">
        <v>390</v>
      </c>
      <c r="F903" s="41"/>
      <c r="G903" s="41"/>
      <c r="H903" s="19"/>
      <c r="I903" s="19"/>
      <c r="J903" s="19"/>
    </row>
    <row r="904" spans="1:10" outlineLevel="3" x14ac:dyDescent="0.2">
      <c r="A904" s="19"/>
      <c r="B904" s="27" t="str">
        <f t="shared" ref="B904" si="164">IF(ISBLANK(D904),"",_xlfn.CONCAT($A$290,".",D904))</f>
        <v>NNCN-1.37</v>
      </c>
      <c r="C904" s="26"/>
      <c r="D904" s="26">
        <f>D884+1</f>
        <v>37</v>
      </c>
      <c r="E904" s="39" t="s">
        <v>45</v>
      </c>
      <c r="F904" s="26" t="s">
        <v>45</v>
      </c>
      <c r="G904" s="26" t="s">
        <v>140</v>
      </c>
      <c r="H904" s="19">
        <v>1</v>
      </c>
      <c r="I904" s="19">
        <v>1</v>
      </c>
      <c r="J904" s="19">
        <v>1</v>
      </c>
    </row>
    <row r="905" spans="1:10" outlineLevel="3" x14ac:dyDescent="0.2">
      <c r="A905" s="19"/>
      <c r="B905" s="27" t="str">
        <f>IF(ISBLANK(D905),"",_xlfn.CONCAT($A$291,".",D905))</f>
        <v>NNCN-2.41</v>
      </c>
      <c r="C905" s="26"/>
      <c r="D905" s="26">
        <f>D885+1</f>
        <v>41</v>
      </c>
      <c r="E905" s="39" t="s">
        <v>47</v>
      </c>
      <c r="F905" s="26" t="s">
        <v>139</v>
      </c>
      <c r="G905" s="27" t="s">
        <v>140</v>
      </c>
      <c r="H905" s="19">
        <v>3</v>
      </c>
      <c r="I905" s="19">
        <v>1</v>
      </c>
      <c r="J905" s="19">
        <v>1</v>
      </c>
    </row>
    <row r="906" spans="1:10" outlineLevel="3" x14ac:dyDescent="0.2">
      <c r="A906" s="19"/>
      <c r="B906" s="27" t="str">
        <f>IF(ISBLANK(D906),"",_xlfn.CONCAT($A$292,".",D906))</f>
        <v>NNCN-3.39</v>
      </c>
      <c r="C906" s="26"/>
      <c r="D906" s="26">
        <f>D886+1</f>
        <v>39</v>
      </c>
      <c r="E906" s="39" t="s">
        <v>391</v>
      </c>
      <c r="F906" s="26" t="s">
        <v>392</v>
      </c>
      <c r="G906" s="26" t="s">
        <v>366</v>
      </c>
      <c r="H906" s="19">
        <v>8</v>
      </c>
      <c r="I906" s="19">
        <v>8</v>
      </c>
      <c r="J906" s="19">
        <v>8</v>
      </c>
    </row>
    <row r="907" spans="1:10" outlineLevel="3" x14ac:dyDescent="0.2">
      <c r="A907" s="19"/>
      <c r="B907" s="27" t="str">
        <f>IF(ISBLANK(D907),"",_xlfn.CONCAT($A$293,".",D907))</f>
        <v>NNCN-4.39</v>
      </c>
      <c r="C907" s="26"/>
      <c r="D907" s="26">
        <f>D887+1</f>
        <v>39</v>
      </c>
      <c r="E907" s="39" t="s">
        <v>393</v>
      </c>
      <c r="F907" s="26" t="s">
        <v>394</v>
      </c>
      <c r="G907" s="26" t="s">
        <v>369</v>
      </c>
      <c r="H907" s="19">
        <v>4</v>
      </c>
      <c r="I907" s="19">
        <v>6</v>
      </c>
      <c r="J907" s="19">
        <v>6</v>
      </c>
    </row>
    <row r="908" spans="1:10" outlineLevel="3" x14ac:dyDescent="0.2">
      <c r="A908" s="19"/>
      <c r="B908" s="27"/>
      <c r="C908" s="26" t="s">
        <v>42</v>
      </c>
      <c r="D908" s="26"/>
      <c r="E908" s="39" t="s">
        <v>395</v>
      </c>
      <c r="F908" s="26"/>
      <c r="G908" s="26"/>
      <c r="H908" s="19"/>
      <c r="I908" s="19"/>
      <c r="J908" s="19"/>
    </row>
    <row r="909" spans="1:10" outlineLevel="3" x14ac:dyDescent="0.2">
      <c r="A909" s="19"/>
      <c r="B909" s="27"/>
      <c r="C909" s="26"/>
      <c r="D909" s="26"/>
      <c r="E909" s="39" t="s">
        <v>123</v>
      </c>
      <c r="F909" s="26" t="s">
        <v>396</v>
      </c>
      <c r="G909" s="26" t="s">
        <v>397</v>
      </c>
      <c r="H909" s="19">
        <v>3</v>
      </c>
      <c r="I909" s="19">
        <v>3</v>
      </c>
      <c r="J909" s="19">
        <v>3</v>
      </c>
    </row>
    <row r="910" spans="1:10" outlineLevel="3" x14ac:dyDescent="0.2">
      <c r="A910" s="19"/>
      <c r="B910" s="27"/>
      <c r="C910" s="26"/>
      <c r="D910" s="26"/>
      <c r="E910" s="39" t="s">
        <v>122</v>
      </c>
      <c r="F910" s="26" t="s">
        <v>364</v>
      </c>
      <c r="G910" s="26" t="s">
        <v>360</v>
      </c>
      <c r="H910" s="19">
        <v>8</v>
      </c>
      <c r="I910" s="19">
        <v>6</v>
      </c>
      <c r="J910" s="19">
        <v>6</v>
      </c>
    </row>
    <row r="911" spans="1:10" outlineLevel="3" x14ac:dyDescent="0.2">
      <c r="A911" s="19"/>
      <c r="B911" s="27"/>
      <c r="C911" s="26"/>
      <c r="D911" s="26"/>
      <c r="E911" s="39" t="s">
        <v>398</v>
      </c>
      <c r="F911" s="26" t="s">
        <v>394</v>
      </c>
      <c r="G911" s="26" t="s">
        <v>369</v>
      </c>
      <c r="H911" s="19">
        <v>4</v>
      </c>
      <c r="I911" s="19">
        <v>6</v>
      </c>
      <c r="J911" s="19">
        <v>6</v>
      </c>
    </row>
    <row r="912" spans="1:10" outlineLevel="3" x14ac:dyDescent="0.2">
      <c r="A912" s="19"/>
      <c r="B912" s="27"/>
      <c r="C912" s="39"/>
      <c r="D912" s="39"/>
      <c r="E912" s="39" t="s">
        <v>400</v>
      </c>
      <c r="F912" s="26" t="s">
        <v>394</v>
      </c>
      <c r="G912" s="26" t="s">
        <v>369</v>
      </c>
      <c r="H912" s="19">
        <v>0</v>
      </c>
      <c r="I912" s="19">
        <v>0</v>
      </c>
      <c r="J912" s="19">
        <v>0</v>
      </c>
    </row>
    <row r="913" spans="1:10" outlineLevel="2" collapsed="1" x14ac:dyDescent="0.2">
      <c r="A913" s="19"/>
      <c r="B913" s="27"/>
      <c r="C913" s="40" t="s">
        <v>69</v>
      </c>
      <c r="D913" s="40"/>
      <c r="E913" s="44" t="s">
        <v>451</v>
      </c>
      <c r="F913" s="41"/>
      <c r="G913" s="41"/>
      <c r="H913" s="19"/>
      <c r="I913" s="19"/>
      <c r="J913" s="19"/>
    </row>
    <row r="914" spans="1:10" hidden="1" outlineLevel="3" x14ac:dyDescent="0.2">
      <c r="A914" s="19"/>
      <c r="B914" s="27"/>
      <c r="C914" s="26"/>
      <c r="D914" s="26"/>
      <c r="E914" s="39" t="s">
        <v>45</v>
      </c>
      <c r="F914" s="26" t="s">
        <v>45</v>
      </c>
      <c r="G914" s="26" t="s">
        <v>140</v>
      </c>
      <c r="H914" s="19">
        <v>1</v>
      </c>
      <c r="I914" s="19">
        <v>1</v>
      </c>
      <c r="J914" s="19">
        <v>1</v>
      </c>
    </row>
    <row r="915" spans="1:10" hidden="1" outlineLevel="3" x14ac:dyDescent="0.2">
      <c r="A915" s="19"/>
      <c r="B915" s="27"/>
      <c r="C915" s="26"/>
      <c r="D915" s="26"/>
      <c r="E915" s="39" t="s">
        <v>47</v>
      </c>
      <c r="F915" s="26" t="s">
        <v>364</v>
      </c>
      <c r="G915" s="26" t="s">
        <v>360</v>
      </c>
      <c r="H915" s="19">
        <f>H919+H920+H921</f>
        <v>15</v>
      </c>
      <c r="I915" s="19">
        <f>I919+I920+I921</f>
        <v>15</v>
      </c>
      <c r="J915" s="19">
        <f>J919+J920+J921</f>
        <v>15</v>
      </c>
    </row>
    <row r="916" spans="1:10" ht="25.5" hidden="1" outlineLevel="3" x14ac:dyDescent="0.2">
      <c r="A916" s="19"/>
      <c r="B916" s="27"/>
      <c r="C916" s="26" t="s">
        <v>389</v>
      </c>
      <c r="D916" s="26"/>
      <c r="E916" s="39"/>
      <c r="F916" s="28"/>
      <c r="G916" s="39"/>
      <c r="H916" s="19"/>
      <c r="I916" s="19"/>
      <c r="J916" s="19"/>
    </row>
    <row r="917" spans="1:10" hidden="1" outlineLevel="3" x14ac:dyDescent="0.2">
      <c r="A917" s="19"/>
      <c r="B917" s="27"/>
      <c r="C917" s="26" t="s">
        <v>41</v>
      </c>
      <c r="D917" s="26"/>
      <c r="E917" s="39" t="s">
        <v>390</v>
      </c>
      <c r="F917" s="28"/>
      <c r="G917" s="39"/>
      <c r="H917" s="19"/>
      <c r="I917" s="19"/>
      <c r="J917" s="19"/>
    </row>
    <row r="918" spans="1:10" hidden="1" outlineLevel="3" x14ac:dyDescent="0.2">
      <c r="A918" s="19"/>
      <c r="B918" s="27" t="str">
        <f t="shared" ref="B918" si="165">IF(ISBLANK(D918),"",_xlfn.CONCAT($A$290,".",D918))</f>
        <v>NNCN-1.38</v>
      </c>
      <c r="C918" s="26"/>
      <c r="D918" s="26">
        <f t="shared" ref="D918:D921" si="166">D904+1</f>
        <v>38</v>
      </c>
      <c r="E918" s="39" t="s">
        <v>45</v>
      </c>
      <c r="F918" s="26" t="s">
        <v>45</v>
      </c>
      <c r="G918" s="27" t="s">
        <v>140</v>
      </c>
      <c r="H918" s="19">
        <v>1</v>
      </c>
      <c r="I918" s="19">
        <v>1</v>
      </c>
      <c r="J918" s="19">
        <v>1</v>
      </c>
    </row>
    <row r="919" spans="1:10" hidden="1" outlineLevel="3" x14ac:dyDescent="0.2">
      <c r="A919" s="19"/>
      <c r="B919" s="27" t="str">
        <f>IF(ISBLANK(D919),"",_xlfn.CONCAT($A$291,".",D919))</f>
        <v>NNCN-2.42</v>
      </c>
      <c r="C919" s="26"/>
      <c r="D919" s="26">
        <f t="shared" si="166"/>
        <v>42</v>
      </c>
      <c r="E919" s="39" t="s">
        <v>47</v>
      </c>
      <c r="F919" s="26" t="s">
        <v>139</v>
      </c>
      <c r="G919" s="27" t="s">
        <v>140</v>
      </c>
      <c r="H919" s="19">
        <v>4</v>
      </c>
      <c r="I919" s="19">
        <v>4</v>
      </c>
      <c r="J919" s="19">
        <v>2</v>
      </c>
    </row>
    <row r="920" spans="1:10" hidden="1" outlineLevel="3" x14ac:dyDescent="0.2">
      <c r="A920" s="19"/>
      <c r="B920" s="27" t="str">
        <f>IF(ISBLANK(D920),"",_xlfn.CONCAT($A$292,".",D920))</f>
        <v>NNCN-3.40</v>
      </c>
      <c r="C920" s="26"/>
      <c r="D920" s="26">
        <f t="shared" si="166"/>
        <v>40</v>
      </c>
      <c r="E920" s="39" t="s">
        <v>391</v>
      </c>
      <c r="F920" s="26" t="s">
        <v>392</v>
      </c>
      <c r="G920" s="26" t="s">
        <v>366</v>
      </c>
      <c r="H920" s="19">
        <v>8</v>
      </c>
      <c r="I920" s="19">
        <v>8</v>
      </c>
      <c r="J920" s="19">
        <v>8</v>
      </c>
    </row>
    <row r="921" spans="1:10" hidden="1" outlineLevel="3" x14ac:dyDescent="0.2">
      <c r="A921" s="19"/>
      <c r="B921" s="27" t="str">
        <f>IF(ISBLANK(D921),"",_xlfn.CONCAT($A$293,".",D921))</f>
        <v>NNCN-4.40</v>
      </c>
      <c r="C921" s="26"/>
      <c r="D921" s="26">
        <f t="shared" si="166"/>
        <v>40</v>
      </c>
      <c r="E921" s="39" t="s">
        <v>393</v>
      </c>
      <c r="F921" s="26" t="s">
        <v>394</v>
      </c>
      <c r="G921" s="26" t="s">
        <v>369</v>
      </c>
      <c r="H921" s="19">
        <v>3</v>
      </c>
      <c r="I921" s="19">
        <v>3</v>
      </c>
      <c r="J921" s="19">
        <v>5</v>
      </c>
    </row>
    <row r="922" spans="1:10" hidden="1" outlineLevel="3" x14ac:dyDescent="0.2">
      <c r="A922" s="19"/>
      <c r="B922" s="27"/>
      <c r="C922" s="26" t="s">
        <v>42</v>
      </c>
      <c r="D922" s="26"/>
      <c r="E922" s="39" t="s">
        <v>395</v>
      </c>
      <c r="F922" s="26"/>
      <c r="G922" s="26"/>
      <c r="H922" s="19"/>
      <c r="I922" s="19"/>
      <c r="J922" s="19"/>
    </row>
    <row r="923" spans="1:10" hidden="1" outlineLevel="3" x14ac:dyDescent="0.2">
      <c r="A923" s="19"/>
      <c r="B923" s="27"/>
      <c r="C923" s="26"/>
      <c r="D923" s="26"/>
      <c r="E923" s="39" t="s">
        <v>123</v>
      </c>
      <c r="F923" s="26" t="s">
        <v>396</v>
      </c>
      <c r="G923" s="26" t="s">
        <v>397</v>
      </c>
      <c r="H923" s="19">
        <v>5</v>
      </c>
      <c r="I923" s="19">
        <v>5</v>
      </c>
      <c r="J923" s="19">
        <v>4</v>
      </c>
    </row>
    <row r="924" spans="1:10" hidden="1" outlineLevel="3" x14ac:dyDescent="0.2">
      <c r="A924" s="19"/>
      <c r="B924" s="27"/>
      <c r="C924" s="26"/>
      <c r="D924" s="26"/>
      <c r="E924" s="39" t="s">
        <v>122</v>
      </c>
      <c r="F924" s="26" t="s">
        <v>396</v>
      </c>
      <c r="G924" s="26" t="s">
        <v>397</v>
      </c>
      <c r="H924" s="19">
        <v>8</v>
      </c>
      <c r="I924" s="19">
        <v>8</v>
      </c>
      <c r="J924" s="19">
        <v>7</v>
      </c>
    </row>
    <row r="925" spans="1:10" hidden="1" outlineLevel="3" x14ac:dyDescent="0.2">
      <c r="A925" s="19"/>
      <c r="B925" s="27"/>
      <c r="C925" s="26"/>
      <c r="D925" s="26"/>
      <c r="E925" s="39" t="s">
        <v>398</v>
      </c>
      <c r="F925" s="26" t="s">
        <v>394</v>
      </c>
      <c r="G925" s="26" t="s">
        <v>369</v>
      </c>
      <c r="H925" s="19">
        <v>2</v>
      </c>
      <c r="I925" s="19">
        <v>2</v>
      </c>
      <c r="J925" s="19">
        <v>4</v>
      </c>
    </row>
    <row r="926" spans="1:10" hidden="1" outlineLevel="3" x14ac:dyDescent="0.2">
      <c r="A926" s="19"/>
      <c r="B926" s="27"/>
      <c r="C926" s="26"/>
      <c r="D926" s="26"/>
      <c r="E926" s="39" t="s">
        <v>400</v>
      </c>
      <c r="F926" s="26" t="s">
        <v>394</v>
      </c>
      <c r="G926" s="26" t="s">
        <v>369</v>
      </c>
      <c r="H926" s="19">
        <v>0</v>
      </c>
      <c r="I926" s="19">
        <v>0</v>
      </c>
      <c r="J926" s="19">
        <v>0</v>
      </c>
    </row>
    <row r="927" spans="1:10" outlineLevel="2" collapsed="1" x14ac:dyDescent="0.2">
      <c r="A927" s="19"/>
      <c r="B927" s="27"/>
      <c r="C927" s="40" t="s">
        <v>70</v>
      </c>
      <c r="D927" s="40"/>
      <c r="E927" s="44" t="s">
        <v>452</v>
      </c>
      <c r="F927" s="26"/>
      <c r="G927" s="26"/>
      <c r="H927" s="19"/>
      <c r="I927" s="19"/>
      <c r="J927" s="19"/>
    </row>
    <row r="928" spans="1:10" hidden="1" outlineLevel="3" x14ac:dyDescent="0.2">
      <c r="A928" s="19"/>
      <c r="B928" s="27"/>
      <c r="C928" s="26"/>
      <c r="D928" s="26"/>
      <c r="E928" s="39" t="s">
        <v>45</v>
      </c>
      <c r="F928" s="26" t="s">
        <v>45</v>
      </c>
      <c r="G928" s="26" t="s">
        <v>140</v>
      </c>
      <c r="H928" s="19">
        <v>3</v>
      </c>
      <c r="I928" s="19">
        <v>3</v>
      </c>
      <c r="J928" s="19">
        <v>3</v>
      </c>
    </row>
    <row r="929" spans="1:10" hidden="1" outlineLevel="3" x14ac:dyDescent="0.2">
      <c r="A929" s="19"/>
      <c r="B929" s="27"/>
      <c r="C929" s="26"/>
      <c r="D929" s="26"/>
      <c r="E929" s="39" t="s">
        <v>47</v>
      </c>
      <c r="F929" s="26" t="s">
        <v>364</v>
      </c>
      <c r="G929" s="26" t="s">
        <v>360</v>
      </c>
      <c r="H929" s="19">
        <f>H933+H934+H935</f>
        <v>20</v>
      </c>
      <c r="I929" s="19">
        <f>I933+I934+I935</f>
        <v>20</v>
      </c>
      <c r="J929" s="19">
        <f>J933+J934+J935</f>
        <v>20</v>
      </c>
    </row>
    <row r="930" spans="1:10" ht="25.5" hidden="1" outlineLevel="3" x14ac:dyDescent="0.2">
      <c r="A930" s="19"/>
      <c r="B930" s="27"/>
      <c r="C930" s="26" t="s">
        <v>389</v>
      </c>
      <c r="D930" s="26"/>
      <c r="E930" s="39"/>
      <c r="F930" s="28"/>
      <c r="G930" s="39"/>
      <c r="H930" s="19"/>
      <c r="I930" s="19"/>
      <c r="J930" s="19"/>
    </row>
    <row r="931" spans="1:10" hidden="1" outlineLevel="3" x14ac:dyDescent="0.2">
      <c r="A931" s="19"/>
      <c r="B931" s="27"/>
      <c r="C931" s="26" t="s">
        <v>41</v>
      </c>
      <c r="D931" s="26"/>
      <c r="E931" s="39" t="s">
        <v>390</v>
      </c>
      <c r="F931" s="28"/>
      <c r="G931" s="39"/>
      <c r="H931" s="19"/>
      <c r="I931" s="19"/>
      <c r="J931" s="19"/>
    </row>
    <row r="932" spans="1:10" hidden="1" outlineLevel="3" x14ac:dyDescent="0.2">
      <c r="A932" s="19"/>
      <c r="B932" s="27" t="str">
        <f t="shared" ref="B932" si="167">IF(ISBLANK(D932),"",_xlfn.CONCAT($A$290,".",D932))</f>
        <v>NNCN-1.39</v>
      </c>
      <c r="C932" s="26"/>
      <c r="D932" s="26">
        <f t="shared" ref="D932:D935" si="168">D918+1</f>
        <v>39</v>
      </c>
      <c r="E932" s="39" t="s">
        <v>45</v>
      </c>
      <c r="F932" s="26" t="s">
        <v>45</v>
      </c>
      <c r="G932" s="27" t="s">
        <v>140</v>
      </c>
      <c r="H932" s="19">
        <v>3</v>
      </c>
      <c r="I932" s="19">
        <v>3</v>
      </c>
      <c r="J932" s="19">
        <v>3</v>
      </c>
    </row>
    <row r="933" spans="1:10" hidden="1" outlineLevel="3" x14ac:dyDescent="0.2">
      <c r="A933" s="19"/>
      <c r="B933" s="27" t="str">
        <f>IF(ISBLANK(D933),"",_xlfn.CONCAT($A$291,".",D933))</f>
        <v>NNCN-2.43</v>
      </c>
      <c r="C933" s="26"/>
      <c r="D933" s="26">
        <f t="shared" si="168"/>
        <v>43</v>
      </c>
      <c r="E933" s="39" t="s">
        <v>47</v>
      </c>
      <c r="F933" s="26" t="s">
        <v>139</v>
      </c>
      <c r="G933" s="27" t="s">
        <v>140</v>
      </c>
      <c r="H933" s="19">
        <v>2</v>
      </c>
      <c r="I933" s="19">
        <v>0</v>
      </c>
      <c r="J933" s="19">
        <v>0</v>
      </c>
    </row>
    <row r="934" spans="1:10" hidden="1" outlineLevel="3" x14ac:dyDescent="0.2">
      <c r="A934" s="19"/>
      <c r="B934" s="27" t="str">
        <f>IF(ISBLANK(D934),"",_xlfn.CONCAT($A$292,".",D934))</f>
        <v>NNCN-3.41</v>
      </c>
      <c r="C934" s="26"/>
      <c r="D934" s="26">
        <f t="shared" si="168"/>
        <v>41</v>
      </c>
      <c r="E934" s="39" t="s">
        <v>391</v>
      </c>
      <c r="F934" s="26" t="s">
        <v>392</v>
      </c>
      <c r="G934" s="26" t="s">
        <v>366</v>
      </c>
      <c r="H934" s="19">
        <v>10</v>
      </c>
      <c r="I934" s="19">
        <v>10</v>
      </c>
      <c r="J934" s="19">
        <v>9</v>
      </c>
    </row>
    <row r="935" spans="1:10" hidden="1" outlineLevel="3" x14ac:dyDescent="0.2">
      <c r="A935" s="19"/>
      <c r="B935" s="27" t="str">
        <f>IF(ISBLANK(D935),"",_xlfn.CONCAT($A$293,".",D935))</f>
        <v>NNCN-4.41</v>
      </c>
      <c r="C935" s="26"/>
      <c r="D935" s="26">
        <f t="shared" si="168"/>
        <v>41</v>
      </c>
      <c r="E935" s="39" t="s">
        <v>393</v>
      </c>
      <c r="F935" s="26" t="s">
        <v>394</v>
      </c>
      <c r="G935" s="26" t="s">
        <v>369</v>
      </c>
      <c r="H935" s="19">
        <v>8</v>
      </c>
      <c r="I935" s="19">
        <v>10</v>
      </c>
      <c r="J935" s="19">
        <v>11</v>
      </c>
    </row>
    <row r="936" spans="1:10" hidden="1" outlineLevel="3" x14ac:dyDescent="0.2">
      <c r="A936" s="19"/>
      <c r="B936" s="27"/>
      <c r="C936" s="26" t="s">
        <v>42</v>
      </c>
      <c r="D936" s="26"/>
      <c r="E936" s="39" t="s">
        <v>395</v>
      </c>
      <c r="F936" s="26"/>
      <c r="G936" s="26"/>
      <c r="H936" s="19"/>
      <c r="I936" s="19"/>
      <c r="J936" s="19"/>
    </row>
    <row r="937" spans="1:10" hidden="1" outlineLevel="3" x14ac:dyDescent="0.2">
      <c r="A937" s="19"/>
      <c r="B937" s="27"/>
      <c r="C937" s="26"/>
      <c r="D937" s="26"/>
      <c r="E937" s="39" t="s">
        <v>123</v>
      </c>
      <c r="F937" s="26" t="s">
        <v>396</v>
      </c>
      <c r="G937" s="26" t="s">
        <v>397</v>
      </c>
      <c r="H937" s="19">
        <v>4</v>
      </c>
      <c r="I937" s="19">
        <v>2</v>
      </c>
      <c r="J937" s="19">
        <v>1</v>
      </c>
    </row>
    <row r="938" spans="1:10" hidden="1" outlineLevel="3" x14ac:dyDescent="0.2">
      <c r="A938" s="19"/>
      <c r="B938" s="27"/>
      <c r="C938" s="26"/>
      <c r="D938" s="26"/>
      <c r="E938" s="39" t="s">
        <v>122</v>
      </c>
      <c r="F938" s="26" t="s">
        <v>396</v>
      </c>
      <c r="G938" s="26" t="s">
        <v>397</v>
      </c>
      <c r="H938" s="19">
        <v>8</v>
      </c>
      <c r="I938" s="19">
        <v>8</v>
      </c>
      <c r="J938" s="19">
        <v>8</v>
      </c>
    </row>
    <row r="939" spans="1:10" hidden="1" outlineLevel="3" x14ac:dyDescent="0.2">
      <c r="A939" s="19"/>
      <c r="B939" s="27"/>
      <c r="C939" s="26"/>
      <c r="D939" s="26"/>
      <c r="E939" s="39" t="s">
        <v>398</v>
      </c>
      <c r="F939" s="26" t="s">
        <v>394</v>
      </c>
      <c r="G939" s="26" t="s">
        <v>369</v>
      </c>
      <c r="H939" s="19">
        <v>7</v>
      </c>
      <c r="I939" s="19">
        <v>8</v>
      </c>
      <c r="J939" s="19">
        <v>9</v>
      </c>
    </row>
    <row r="940" spans="1:10" hidden="1" outlineLevel="3" x14ac:dyDescent="0.2">
      <c r="A940" s="19"/>
      <c r="B940" s="27"/>
      <c r="C940" s="26"/>
      <c r="D940" s="26"/>
      <c r="E940" s="39" t="s">
        <v>400</v>
      </c>
      <c r="F940" s="26" t="s">
        <v>394</v>
      </c>
      <c r="G940" s="26" t="s">
        <v>369</v>
      </c>
      <c r="H940" s="19">
        <v>1</v>
      </c>
      <c r="I940" s="19">
        <v>2</v>
      </c>
      <c r="J940" s="19">
        <v>2</v>
      </c>
    </row>
    <row r="941" spans="1:10" outlineLevel="2" collapsed="1" x14ac:dyDescent="0.2">
      <c r="A941" s="19"/>
      <c r="B941" s="27"/>
      <c r="C941" s="40" t="s">
        <v>71</v>
      </c>
      <c r="D941" s="40"/>
      <c r="E941" s="44" t="s">
        <v>453</v>
      </c>
      <c r="F941" s="41"/>
      <c r="G941" s="41"/>
      <c r="H941" s="19"/>
      <c r="I941" s="19"/>
      <c r="J941" s="19"/>
    </row>
    <row r="942" spans="1:10" hidden="1" outlineLevel="3" x14ac:dyDescent="0.2">
      <c r="A942" s="19"/>
      <c r="B942" s="27"/>
      <c r="C942" s="26"/>
      <c r="D942" s="26"/>
      <c r="E942" s="39" t="s">
        <v>45</v>
      </c>
      <c r="F942" s="26" t="s">
        <v>45</v>
      </c>
      <c r="G942" s="26" t="s">
        <v>140</v>
      </c>
      <c r="H942" s="19">
        <v>1</v>
      </c>
      <c r="I942" s="19">
        <v>1</v>
      </c>
      <c r="J942" s="19">
        <v>1</v>
      </c>
    </row>
    <row r="943" spans="1:10" hidden="1" outlineLevel="3" x14ac:dyDescent="0.2">
      <c r="A943" s="19"/>
      <c r="B943" s="27"/>
      <c r="C943" s="26"/>
      <c r="D943" s="26"/>
      <c r="E943" s="39" t="s">
        <v>47</v>
      </c>
      <c r="F943" s="26" t="s">
        <v>364</v>
      </c>
      <c r="G943" s="26" t="s">
        <v>360</v>
      </c>
      <c r="H943" s="19">
        <f>H947+H948+H949</f>
        <v>15</v>
      </c>
      <c r="I943" s="19">
        <f>I947+I948+I949</f>
        <v>15</v>
      </c>
      <c r="J943" s="19">
        <f>J947+J948+J949</f>
        <v>15</v>
      </c>
    </row>
    <row r="944" spans="1:10" ht="25.5" hidden="1" outlineLevel="3" x14ac:dyDescent="0.2">
      <c r="A944" s="19"/>
      <c r="B944" s="27"/>
      <c r="C944" s="26" t="s">
        <v>389</v>
      </c>
      <c r="D944" s="26"/>
      <c r="E944" s="39"/>
      <c r="F944" s="28"/>
      <c r="G944" s="39"/>
      <c r="H944" s="19"/>
      <c r="I944" s="19"/>
      <c r="J944" s="19"/>
    </row>
    <row r="945" spans="1:10" hidden="1" outlineLevel="3" x14ac:dyDescent="0.2">
      <c r="A945" s="19"/>
      <c r="B945" s="27"/>
      <c r="C945" s="26" t="s">
        <v>41</v>
      </c>
      <c r="D945" s="26"/>
      <c r="E945" s="39" t="s">
        <v>390</v>
      </c>
      <c r="F945" s="28"/>
      <c r="G945" s="39"/>
      <c r="H945" s="19"/>
      <c r="I945" s="19"/>
      <c r="J945" s="19"/>
    </row>
    <row r="946" spans="1:10" hidden="1" outlineLevel="3" x14ac:dyDescent="0.2">
      <c r="A946" s="19"/>
      <c r="B946" s="27" t="str">
        <f t="shared" ref="B946" si="169">IF(ISBLANK(D946),"",_xlfn.CONCAT($A$290,".",D946))</f>
        <v>NNCN-1.40</v>
      </c>
      <c r="C946" s="26"/>
      <c r="D946" s="26">
        <f t="shared" ref="D946:D949" si="170">D932+1</f>
        <v>40</v>
      </c>
      <c r="E946" s="39" t="s">
        <v>45</v>
      </c>
      <c r="F946" s="26" t="s">
        <v>45</v>
      </c>
      <c r="G946" s="26" t="s">
        <v>140</v>
      </c>
      <c r="H946" s="19">
        <v>1</v>
      </c>
      <c r="I946" s="19">
        <v>1</v>
      </c>
      <c r="J946" s="19">
        <v>1</v>
      </c>
    </row>
    <row r="947" spans="1:10" hidden="1" outlineLevel="3" x14ac:dyDescent="0.2">
      <c r="A947" s="19"/>
      <c r="B947" s="27" t="str">
        <f>IF(ISBLANK(D947),"",_xlfn.CONCAT($A$291,".",D947))</f>
        <v>NNCN-2.44</v>
      </c>
      <c r="C947" s="26"/>
      <c r="D947" s="26">
        <f t="shared" si="170"/>
        <v>44</v>
      </c>
      <c r="E947" s="39" t="s">
        <v>47</v>
      </c>
      <c r="F947" s="26" t="s">
        <v>139</v>
      </c>
      <c r="G947" s="27" t="s">
        <v>140</v>
      </c>
      <c r="H947" s="19">
        <v>6</v>
      </c>
      <c r="I947" s="19">
        <v>6</v>
      </c>
      <c r="J947" s="19">
        <v>5</v>
      </c>
    </row>
    <row r="948" spans="1:10" hidden="1" outlineLevel="3" x14ac:dyDescent="0.2">
      <c r="A948" s="19"/>
      <c r="B948" s="27" t="str">
        <f>IF(ISBLANK(D948),"",_xlfn.CONCAT($A$292,".",D948))</f>
        <v>NNCN-3.42</v>
      </c>
      <c r="C948" s="26"/>
      <c r="D948" s="26">
        <f t="shared" si="170"/>
        <v>42</v>
      </c>
      <c r="E948" s="39" t="s">
        <v>391</v>
      </c>
      <c r="F948" s="26" t="s">
        <v>392</v>
      </c>
      <c r="G948" s="26" t="s">
        <v>366</v>
      </c>
      <c r="H948" s="19">
        <v>6</v>
      </c>
      <c r="I948" s="19">
        <v>6</v>
      </c>
      <c r="J948" s="19">
        <v>6</v>
      </c>
    </row>
    <row r="949" spans="1:10" hidden="1" outlineLevel="3" x14ac:dyDescent="0.2">
      <c r="A949" s="19"/>
      <c r="B949" s="27" t="str">
        <f>IF(ISBLANK(D949),"",_xlfn.CONCAT($A$293,".",D949))</f>
        <v>NNCN-4.42</v>
      </c>
      <c r="C949" s="26"/>
      <c r="D949" s="26">
        <f t="shared" si="170"/>
        <v>42</v>
      </c>
      <c r="E949" s="39" t="s">
        <v>393</v>
      </c>
      <c r="F949" s="26" t="s">
        <v>394</v>
      </c>
      <c r="G949" s="26" t="s">
        <v>369</v>
      </c>
      <c r="H949" s="19">
        <v>3</v>
      </c>
      <c r="I949" s="19">
        <v>3</v>
      </c>
      <c r="J949" s="19">
        <v>4</v>
      </c>
    </row>
    <row r="950" spans="1:10" hidden="1" outlineLevel="3" x14ac:dyDescent="0.2">
      <c r="A950" s="19"/>
      <c r="B950" s="27"/>
      <c r="C950" s="26" t="s">
        <v>42</v>
      </c>
      <c r="D950" s="26"/>
      <c r="E950" s="39" t="s">
        <v>395</v>
      </c>
      <c r="F950" s="26"/>
      <c r="G950" s="26"/>
      <c r="H950" s="19"/>
      <c r="I950" s="19"/>
      <c r="J950" s="19"/>
    </row>
    <row r="951" spans="1:10" hidden="1" outlineLevel="3" x14ac:dyDescent="0.2">
      <c r="A951" s="19"/>
      <c r="B951" s="27"/>
      <c r="C951" s="26"/>
      <c r="D951" s="26"/>
      <c r="E951" s="39" t="s">
        <v>123</v>
      </c>
      <c r="F951" s="26" t="s">
        <v>396</v>
      </c>
      <c r="G951" s="26" t="s">
        <v>397</v>
      </c>
      <c r="H951" s="19">
        <v>3</v>
      </c>
      <c r="I951" s="19">
        <v>3</v>
      </c>
      <c r="J951" s="19">
        <v>1</v>
      </c>
    </row>
    <row r="952" spans="1:10" hidden="1" outlineLevel="3" x14ac:dyDescent="0.2">
      <c r="A952" s="19"/>
      <c r="B952" s="27"/>
      <c r="C952" s="26"/>
      <c r="D952" s="26"/>
      <c r="E952" s="39" t="s">
        <v>122</v>
      </c>
      <c r="F952" s="26" t="s">
        <v>396</v>
      </c>
      <c r="G952" s="26" t="s">
        <v>397</v>
      </c>
      <c r="H952" s="19">
        <v>9</v>
      </c>
      <c r="I952" s="19">
        <v>10</v>
      </c>
      <c r="J952" s="19">
        <v>10</v>
      </c>
    </row>
    <row r="953" spans="1:10" hidden="1" outlineLevel="3" x14ac:dyDescent="0.2">
      <c r="A953" s="19"/>
      <c r="B953" s="27"/>
      <c r="C953" s="26"/>
      <c r="D953" s="26"/>
      <c r="E953" s="39" t="s">
        <v>398</v>
      </c>
      <c r="F953" s="26" t="s">
        <v>394</v>
      </c>
      <c r="G953" s="26" t="s">
        <v>369</v>
      </c>
      <c r="H953" s="19">
        <v>3</v>
      </c>
      <c r="I953" s="19">
        <v>3</v>
      </c>
      <c r="J953" s="19">
        <v>4</v>
      </c>
    </row>
    <row r="954" spans="1:10" hidden="1" outlineLevel="3" x14ac:dyDescent="0.2">
      <c r="A954" s="19"/>
      <c r="B954" s="27"/>
      <c r="C954" s="26"/>
      <c r="D954" s="26"/>
      <c r="E954" s="39" t="s">
        <v>400</v>
      </c>
      <c r="F954" s="26" t="s">
        <v>394</v>
      </c>
      <c r="G954" s="26" t="s">
        <v>369</v>
      </c>
      <c r="H954" s="19">
        <v>0</v>
      </c>
      <c r="I954" s="19">
        <v>0</v>
      </c>
      <c r="J954" s="19">
        <v>0</v>
      </c>
    </row>
    <row r="955" spans="1:10" hidden="1" outlineLevel="3" x14ac:dyDescent="0.2">
      <c r="A955" s="19"/>
      <c r="B955" s="27"/>
      <c r="C955" s="26"/>
      <c r="D955" s="26"/>
      <c r="E955" s="39" t="s">
        <v>390</v>
      </c>
      <c r="F955" s="26"/>
      <c r="G955" s="26"/>
      <c r="H955" s="19"/>
      <c r="I955" s="19"/>
      <c r="J955" s="19"/>
    </row>
    <row r="956" spans="1:10" outlineLevel="2" collapsed="1" x14ac:dyDescent="0.2">
      <c r="A956" s="19"/>
      <c r="B956" s="27"/>
      <c r="C956" s="40" t="s">
        <v>72</v>
      </c>
      <c r="D956" s="40"/>
      <c r="E956" s="44" t="s">
        <v>454</v>
      </c>
      <c r="F956" s="28"/>
      <c r="G956" s="39"/>
      <c r="H956" s="19"/>
      <c r="I956" s="19"/>
      <c r="J956" s="19"/>
    </row>
    <row r="957" spans="1:10" hidden="1" outlineLevel="3" x14ac:dyDescent="0.2">
      <c r="A957" s="19"/>
      <c r="B957" s="27" t="str">
        <f>IF(ISBLANK(D957),"",_xlfn.CONCAT($A$295,".",D957))</f>
        <v>NNCN-5.14</v>
      </c>
      <c r="C957" s="40"/>
      <c r="D957" s="26">
        <v>14</v>
      </c>
      <c r="E957" s="39" t="s">
        <v>124</v>
      </c>
      <c r="F957" s="26" t="s">
        <v>368</v>
      </c>
      <c r="G957" s="26" t="s">
        <v>140</v>
      </c>
      <c r="H957" s="19">
        <v>4</v>
      </c>
      <c r="I957" s="19">
        <v>4</v>
      </c>
      <c r="J957" s="19">
        <v>4</v>
      </c>
    </row>
    <row r="958" spans="1:10" outlineLevel="1" collapsed="1" x14ac:dyDescent="0.2">
      <c r="A958" s="33"/>
      <c r="B958" s="27"/>
      <c r="C958" s="40" t="s">
        <v>73</v>
      </c>
      <c r="D958" s="40"/>
      <c r="E958" s="98" t="s">
        <v>18</v>
      </c>
      <c r="F958" s="40"/>
      <c r="G958" s="40"/>
      <c r="H958" s="33"/>
      <c r="I958" s="33"/>
      <c r="J958" s="33"/>
    </row>
    <row r="959" spans="1:10" ht="25.5" hidden="1" outlineLevel="2" x14ac:dyDescent="0.2">
      <c r="A959" s="19"/>
      <c r="B959" s="27"/>
      <c r="C959" s="26"/>
      <c r="D959" s="26"/>
      <c r="E959" s="78" t="s">
        <v>984</v>
      </c>
      <c r="F959" s="26" t="s">
        <v>45</v>
      </c>
      <c r="G959" s="26" t="s">
        <v>140</v>
      </c>
      <c r="H959" s="19">
        <f t="shared" ref="H959:J962" si="171">H965</f>
        <v>1</v>
      </c>
      <c r="I959" s="19">
        <f t="shared" si="171"/>
        <v>1</v>
      </c>
      <c r="J959" s="19">
        <f t="shared" si="171"/>
        <v>1</v>
      </c>
    </row>
    <row r="960" spans="1:10" hidden="1" outlineLevel="2" x14ac:dyDescent="0.2">
      <c r="A960" s="19"/>
      <c r="B960" s="27"/>
      <c r="C960" s="26"/>
      <c r="D960" s="26"/>
      <c r="E960" s="78" t="s">
        <v>47</v>
      </c>
      <c r="F960" s="26" t="s">
        <v>139</v>
      </c>
      <c r="G960" s="26" t="s">
        <v>140</v>
      </c>
      <c r="H960" s="19">
        <f t="shared" si="171"/>
        <v>12</v>
      </c>
      <c r="I960" s="19">
        <f t="shared" si="171"/>
        <v>10</v>
      </c>
      <c r="J960" s="183">
        <v>6</v>
      </c>
    </row>
    <row r="961" spans="1:68" hidden="1" outlineLevel="2" x14ac:dyDescent="0.2">
      <c r="A961" s="19"/>
      <c r="B961" s="27"/>
      <c r="C961" s="26"/>
      <c r="D961" s="26"/>
      <c r="E961" s="78" t="s">
        <v>391</v>
      </c>
      <c r="F961" s="26" t="s">
        <v>392</v>
      </c>
      <c r="G961" s="26" t="s">
        <v>366</v>
      </c>
      <c r="H961" s="19">
        <f t="shared" si="171"/>
        <v>9</v>
      </c>
      <c r="I961" s="19">
        <f t="shared" si="171"/>
        <v>9</v>
      </c>
      <c r="J961" s="19">
        <f t="shared" si="171"/>
        <v>9</v>
      </c>
    </row>
    <row r="962" spans="1:68" hidden="1" outlineLevel="2" x14ac:dyDescent="0.2">
      <c r="A962" s="19"/>
      <c r="B962" s="27"/>
      <c r="C962" s="26"/>
      <c r="D962" s="26"/>
      <c r="E962" s="78" t="s">
        <v>393</v>
      </c>
      <c r="F962" s="26" t="s">
        <v>394</v>
      </c>
      <c r="G962" s="26" t="s">
        <v>369</v>
      </c>
      <c r="H962" s="19">
        <f t="shared" si="171"/>
        <v>12</v>
      </c>
      <c r="I962" s="19">
        <f t="shared" si="171"/>
        <v>14</v>
      </c>
      <c r="J962" s="183">
        <v>18</v>
      </c>
    </row>
    <row r="963" spans="1:68" ht="25.5" hidden="1" outlineLevel="2" x14ac:dyDescent="0.2">
      <c r="A963" s="19"/>
      <c r="B963" s="27"/>
      <c r="C963" s="26" t="s">
        <v>389</v>
      </c>
      <c r="D963" s="26"/>
      <c r="E963" s="78"/>
      <c r="F963" s="26"/>
      <c r="G963" s="26"/>
      <c r="H963" s="19"/>
      <c r="I963" s="19"/>
      <c r="J963" s="19"/>
    </row>
    <row r="964" spans="1:68" hidden="1" outlineLevel="2" collapsed="1" x14ac:dyDescent="0.2">
      <c r="A964" s="19"/>
      <c r="B964" s="27"/>
      <c r="C964" s="26" t="s">
        <v>41</v>
      </c>
      <c r="D964" s="26"/>
      <c r="E964" s="78" t="s">
        <v>390</v>
      </c>
      <c r="F964" s="26"/>
      <c r="G964" s="26"/>
      <c r="H964" s="19"/>
      <c r="I964" s="19"/>
      <c r="J964" s="19"/>
    </row>
    <row r="965" spans="1:68" hidden="1" outlineLevel="3" x14ac:dyDescent="0.2">
      <c r="A965" s="19"/>
      <c r="B965" s="27" t="str">
        <f t="shared" ref="B965" si="172">IF(ISBLANK(D965),"",_xlfn.CONCAT($A$290,".",D965))</f>
        <v>NNCN-1.41</v>
      </c>
      <c r="C965" s="26"/>
      <c r="D965" s="26">
        <f>D946+1</f>
        <v>41</v>
      </c>
      <c r="E965" s="78" t="s">
        <v>45</v>
      </c>
      <c r="F965" s="26" t="s">
        <v>45</v>
      </c>
      <c r="G965" s="26" t="s">
        <v>140</v>
      </c>
      <c r="H965" s="19">
        <v>1</v>
      </c>
      <c r="I965" s="19">
        <v>1</v>
      </c>
      <c r="J965" s="19">
        <v>1</v>
      </c>
    </row>
    <row r="966" spans="1:68" hidden="1" outlineLevel="3" x14ac:dyDescent="0.2">
      <c r="A966" s="19"/>
      <c r="B966" s="27" t="str">
        <f>IF(ISBLANK(D966),"",_xlfn.CONCAT($A$291,".",D966))</f>
        <v>NNCN-2.45</v>
      </c>
      <c r="C966" s="26"/>
      <c r="D966" s="26">
        <f>D947+1</f>
        <v>45</v>
      </c>
      <c r="E966" s="78" t="s">
        <v>47</v>
      </c>
      <c r="F966" s="26" t="s">
        <v>139</v>
      </c>
      <c r="G966" s="26" t="s">
        <v>140</v>
      </c>
      <c r="H966" s="19">
        <v>12</v>
      </c>
      <c r="I966" s="19">
        <v>10</v>
      </c>
      <c r="J966" s="19">
        <v>7</v>
      </c>
    </row>
    <row r="967" spans="1:68" hidden="1" outlineLevel="3" x14ac:dyDescent="0.2">
      <c r="A967" s="19"/>
      <c r="B967" s="27" t="str">
        <f>IF(ISBLANK(D967),"",_xlfn.CONCAT($A$292,".",D967))</f>
        <v>NNCN-3.43</v>
      </c>
      <c r="C967" s="26"/>
      <c r="D967" s="26">
        <f>D948+1</f>
        <v>43</v>
      </c>
      <c r="E967" s="78" t="s">
        <v>391</v>
      </c>
      <c r="F967" s="26" t="s">
        <v>392</v>
      </c>
      <c r="G967" s="26" t="s">
        <v>366</v>
      </c>
      <c r="H967" s="19">
        <v>9</v>
      </c>
      <c r="I967" s="19">
        <v>9</v>
      </c>
      <c r="J967" s="19">
        <v>9</v>
      </c>
    </row>
    <row r="968" spans="1:68" hidden="1" outlineLevel="3" x14ac:dyDescent="0.2">
      <c r="A968" s="19"/>
      <c r="B968" s="27" t="str">
        <f>IF(ISBLANK(D968),"",_xlfn.CONCAT($A$293,".",D968))</f>
        <v>NNCN-4.43</v>
      </c>
      <c r="C968" s="26"/>
      <c r="D968" s="26">
        <f>D949+1</f>
        <v>43</v>
      </c>
      <c r="E968" s="78" t="s">
        <v>393</v>
      </c>
      <c r="F968" s="26" t="s">
        <v>394</v>
      </c>
      <c r="G968" s="26" t="s">
        <v>369</v>
      </c>
      <c r="H968" s="19">
        <v>12</v>
      </c>
      <c r="I968" s="19">
        <v>14</v>
      </c>
      <c r="J968" s="19">
        <v>17</v>
      </c>
    </row>
    <row r="969" spans="1:68" hidden="1" outlineLevel="2" collapsed="1" x14ac:dyDescent="0.2">
      <c r="A969" s="19"/>
      <c r="B969" s="27"/>
      <c r="C969" s="26" t="s">
        <v>42</v>
      </c>
      <c r="D969" s="26"/>
      <c r="E969" s="78" t="s">
        <v>395</v>
      </c>
      <c r="F969" s="26"/>
      <c r="G969" s="26"/>
      <c r="H969" s="19"/>
      <c r="I969" s="19"/>
      <c r="J969" s="19"/>
    </row>
    <row r="970" spans="1:68" hidden="1" outlineLevel="3" x14ac:dyDescent="0.2">
      <c r="A970" s="19"/>
      <c r="B970" s="27"/>
      <c r="C970" s="26"/>
      <c r="D970" s="26"/>
      <c r="E970" s="78" t="s">
        <v>123</v>
      </c>
      <c r="F970" s="26" t="s">
        <v>396</v>
      </c>
      <c r="G970" s="26" t="s">
        <v>397</v>
      </c>
      <c r="H970" s="19">
        <v>1</v>
      </c>
      <c r="I970" s="19">
        <v>1</v>
      </c>
      <c r="J970" s="19">
        <v>1</v>
      </c>
    </row>
    <row r="971" spans="1:68" hidden="1" outlineLevel="3" x14ac:dyDescent="0.2">
      <c r="A971" s="19"/>
      <c r="B971" s="27"/>
      <c r="C971" s="26"/>
      <c r="D971" s="26"/>
      <c r="E971" s="78" t="s">
        <v>122</v>
      </c>
      <c r="F971" s="26" t="s">
        <v>396</v>
      </c>
      <c r="G971" s="26" t="s">
        <v>397</v>
      </c>
      <c r="H971" s="19">
        <v>20</v>
      </c>
      <c r="I971" s="19">
        <v>18</v>
      </c>
      <c r="J971" s="19">
        <v>15</v>
      </c>
    </row>
    <row r="972" spans="1:68" hidden="1" outlineLevel="3" x14ac:dyDescent="0.2">
      <c r="A972" s="19"/>
      <c r="B972" s="27"/>
      <c r="C972" s="26"/>
      <c r="D972" s="26"/>
      <c r="E972" s="78" t="s">
        <v>398</v>
      </c>
      <c r="F972" s="26" t="s">
        <v>394</v>
      </c>
      <c r="G972" s="27" t="s">
        <v>369</v>
      </c>
      <c r="H972" s="19">
        <v>11</v>
      </c>
      <c r="I972" s="19">
        <v>13</v>
      </c>
      <c r="J972" s="19">
        <v>16</v>
      </c>
    </row>
    <row r="973" spans="1:68" hidden="1" outlineLevel="3" x14ac:dyDescent="0.2">
      <c r="A973" s="19"/>
      <c r="B973" s="27"/>
      <c r="C973" s="26"/>
      <c r="D973" s="26"/>
      <c r="E973" s="78" t="s">
        <v>400</v>
      </c>
      <c r="F973" s="26" t="s">
        <v>394</v>
      </c>
      <c r="G973" s="27" t="s">
        <v>369</v>
      </c>
      <c r="H973" s="19">
        <v>1</v>
      </c>
      <c r="I973" s="19">
        <v>1</v>
      </c>
      <c r="J973" s="19">
        <v>1</v>
      </c>
    </row>
    <row r="974" spans="1:68" ht="13.9" customHeight="1" x14ac:dyDescent="0.2">
      <c r="A974" s="44" t="s">
        <v>455</v>
      </c>
      <c r="B974" s="34"/>
      <c r="C974" s="44"/>
      <c r="D974" s="44"/>
      <c r="E974" s="98"/>
      <c r="F974" s="40"/>
      <c r="G974" s="26"/>
      <c r="H974" s="33">
        <f>H979+H982+H989+H992+H997+H1002+H1022+H1025+H1028+H1038+H1041+H1048+H1053+H1056+H1063+H1065+H1070+H1077+H1083+H1085+H1091+H1095</f>
        <v>139</v>
      </c>
      <c r="I974" s="33">
        <f>I979+I982+I989+I992+I997+I1002+I1022+I1025+I1028+I1038+I1041+I1048+I1053+I1056+I1063+I1065+I1070+I1077+I1083+I1085+I1091+I1095</f>
        <v>141</v>
      </c>
      <c r="J974" s="33">
        <f>J979+J982+J989+J992+J997+J1002+J1022+J1025+J1028+J1038+J1041+J1048+J1053+J1056+J1063+J1065+J1070+J1077+J1083+J1085+J1091+J1095</f>
        <v>142</v>
      </c>
    </row>
    <row r="975" spans="1:68" ht="13.9" customHeight="1" outlineLevel="1" x14ac:dyDescent="0.2">
      <c r="A975" s="130"/>
      <c r="B975" s="5"/>
      <c r="C975" s="130"/>
      <c r="D975" s="130"/>
      <c r="E975" s="103" t="s">
        <v>354</v>
      </c>
      <c r="F975" s="129"/>
      <c r="G975" s="3"/>
      <c r="H975" s="33">
        <f t="shared" ref="H975:J975" si="173">H979+H982+H989+H992+H997+H1002+H1022+H1025+H1028+H1038+H1041+H1048+H1053+H1056+H1063+H1065+H1070+H1077+H1083+H1085+H1091+H1095</f>
        <v>139</v>
      </c>
      <c r="I975" s="33">
        <f t="shared" si="173"/>
        <v>141</v>
      </c>
      <c r="J975" s="33">
        <f t="shared" si="173"/>
        <v>142</v>
      </c>
    </row>
    <row r="976" spans="1:68" s="191" customFormat="1" ht="13.9" customHeight="1" outlineLevel="1" x14ac:dyDescent="0.2">
      <c r="A976" s="183"/>
      <c r="B976" s="184"/>
      <c r="C976" s="185"/>
      <c r="D976" s="186"/>
      <c r="E976" s="187" t="s">
        <v>992</v>
      </c>
      <c r="F976" s="188"/>
      <c r="G976" s="189"/>
      <c r="H976" s="190">
        <v>100</v>
      </c>
      <c r="I976" s="190">
        <v>91</v>
      </c>
      <c r="J976" s="190">
        <v>71</v>
      </c>
      <c r="T976" s="84"/>
      <c r="U976" s="84"/>
      <c r="V976" s="84"/>
      <c r="W976" s="84"/>
      <c r="X976" s="84"/>
      <c r="Y976" s="84"/>
      <c r="Z976" s="84"/>
      <c r="AA976" s="84"/>
      <c r="AB976" s="84"/>
      <c r="AC976" s="84"/>
      <c r="AD976" s="84"/>
      <c r="AE976" s="84"/>
      <c r="AF976" s="84"/>
      <c r="AG976" s="84"/>
      <c r="AH976" s="84"/>
      <c r="AI976" s="84"/>
      <c r="AJ976" s="84"/>
      <c r="AK976" s="84"/>
      <c r="AL976" s="84"/>
      <c r="AM976" s="84"/>
      <c r="AN976" s="84"/>
      <c r="AO976" s="84"/>
      <c r="AP976" s="84"/>
      <c r="AQ976" s="84"/>
      <c r="AR976" s="84"/>
      <c r="AS976" s="84"/>
      <c r="AT976" s="84"/>
      <c r="AU976" s="84"/>
      <c r="AV976" s="84"/>
      <c r="AW976" s="84"/>
      <c r="AX976" s="84"/>
      <c r="AY976" s="84"/>
      <c r="AZ976" s="84"/>
      <c r="BA976" s="84"/>
      <c r="BB976" s="84"/>
      <c r="BC976" s="84"/>
      <c r="BD976" s="84"/>
      <c r="BE976" s="84"/>
      <c r="BF976" s="84"/>
      <c r="BG976" s="84"/>
      <c r="BH976" s="84"/>
      <c r="BI976" s="84"/>
      <c r="BJ976" s="84"/>
      <c r="BK976" s="84"/>
      <c r="BL976" s="84"/>
      <c r="BM976" s="84"/>
      <c r="BN976" s="84"/>
      <c r="BO976" s="84"/>
      <c r="BP976" s="84"/>
    </row>
    <row r="977" spans="1:68" s="191" customFormat="1" ht="13.9" customHeight="1" outlineLevel="1" x14ac:dyDescent="0.2">
      <c r="A977" s="185"/>
      <c r="B977" s="184"/>
      <c r="C977" s="185"/>
      <c r="D977" s="186"/>
      <c r="E977" s="187" t="s">
        <v>993</v>
      </c>
      <c r="F977" s="188"/>
      <c r="G977" s="189"/>
      <c r="H977" s="190">
        <v>35</v>
      </c>
      <c r="I977" s="190">
        <v>46</v>
      </c>
      <c r="J977" s="190">
        <v>66</v>
      </c>
      <c r="T977" s="84"/>
      <c r="U977" s="84"/>
      <c r="V977" s="84"/>
      <c r="W977" s="84"/>
      <c r="X977" s="84"/>
      <c r="Y977" s="84"/>
      <c r="Z977" s="84"/>
      <c r="AA977" s="84"/>
      <c r="AB977" s="84"/>
      <c r="AC977" s="84"/>
      <c r="AD977" s="84"/>
      <c r="AE977" s="84"/>
      <c r="AF977" s="84"/>
      <c r="AG977" s="84"/>
      <c r="AH977" s="84"/>
      <c r="AI977" s="84"/>
      <c r="AJ977" s="84"/>
      <c r="AK977" s="84"/>
      <c r="AL977" s="84"/>
      <c r="AM977" s="84"/>
      <c r="AN977" s="84"/>
      <c r="AO977" s="84"/>
      <c r="AP977" s="84"/>
      <c r="AQ977" s="84"/>
      <c r="AR977" s="84"/>
      <c r="AS977" s="84"/>
      <c r="AT977" s="84"/>
      <c r="AU977" s="84"/>
      <c r="AV977" s="84"/>
      <c r="AW977" s="84"/>
      <c r="AX977" s="84"/>
      <c r="AY977" s="84"/>
      <c r="AZ977" s="84"/>
      <c r="BA977" s="84"/>
      <c r="BB977" s="84"/>
      <c r="BC977" s="84"/>
      <c r="BD977" s="84"/>
      <c r="BE977" s="84"/>
      <c r="BF977" s="84"/>
      <c r="BG977" s="84"/>
      <c r="BH977" s="84"/>
      <c r="BI977" s="84"/>
      <c r="BJ977" s="84"/>
      <c r="BK977" s="84"/>
      <c r="BL977" s="84"/>
      <c r="BM977" s="84"/>
      <c r="BN977" s="84"/>
      <c r="BO977" s="84"/>
      <c r="BP977" s="84"/>
    </row>
    <row r="978" spans="1:68" s="191" customFormat="1" ht="13.9" customHeight="1" outlineLevel="1" x14ac:dyDescent="0.2">
      <c r="A978" s="185"/>
      <c r="B978" s="184"/>
      <c r="C978" s="185"/>
      <c r="D978" s="186"/>
      <c r="E978" s="192" t="s">
        <v>994</v>
      </c>
      <c r="F978" s="188"/>
      <c r="G978" s="189"/>
      <c r="H978" s="190">
        <v>3</v>
      </c>
      <c r="I978" s="190">
        <v>3</v>
      </c>
      <c r="J978" s="190">
        <v>3</v>
      </c>
      <c r="T978" s="84"/>
      <c r="U978" s="84"/>
      <c r="V978" s="84"/>
      <c r="W978" s="84"/>
      <c r="X978" s="84"/>
      <c r="Y978" s="84"/>
      <c r="Z978" s="84"/>
      <c r="AA978" s="84"/>
      <c r="AB978" s="84"/>
      <c r="AC978" s="84"/>
      <c r="AD978" s="84"/>
      <c r="AE978" s="84"/>
      <c r="AF978" s="84"/>
      <c r="AG978" s="84"/>
      <c r="AH978" s="84"/>
      <c r="AI978" s="84"/>
      <c r="AJ978" s="84"/>
      <c r="AK978" s="84"/>
      <c r="AL978" s="84"/>
      <c r="AM978" s="84"/>
      <c r="AN978" s="84"/>
      <c r="AO978" s="84"/>
      <c r="AP978" s="84"/>
      <c r="AQ978" s="84"/>
      <c r="AR978" s="84"/>
      <c r="AS978" s="84"/>
      <c r="AT978" s="84"/>
      <c r="AU978" s="84"/>
      <c r="AV978" s="84"/>
      <c r="AW978" s="84"/>
      <c r="AX978" s="84"/>
      <c r="AY978" s="84"/>
      <c r="AZ978" s="84"/>
      <c r="BA978" s="84"/>
      <c r="BB978" s="84"/>
      <c r="BC978" s="84"/>
      <c r="BD978" s="84"/>
      <c r="BE978" s="84"/>
      <c r="BF978" s="84"/>
      <c r="BG978" s="84"/>
      <c r="BH978" s="84"/>
      <c r="BI978" s="84"/>
      <c r="BJ978" s="84"/>
      <c r="BK978" s="84"/>
      <c r="BL978" s="84"/>
      <c r="BM978" s="84"/>
      <c r="BN978" s="84"/>
      <c r="BO978" s="84"/>
      <c r="BP978" s="84"/>
    </row>
    <row r="979" spans="1:68" outlineLevel="1" collapsed="1" x14ac:dyDescent="0.2">
      <c r="A979" s="67" t="str">
        <f>IF(ISTEXT(C979),"",_xlfn.CONCAT("CMDC","-",C979))</f>
        <v/>
      </c>
      <c r="C979" s="68" t="s">
        <v>75</v>
      </c>
      <c r="D979" s="68"/>
      <c r="E979" s="227" t="s">
        <v>456</v>
      </c>
      <c r="F979" s="69"/>
      <c r="G979" s="69"/>
      <c r="H979" s="25">
        <f>SUM(H980:H981)</f>
        <v>7</v>
      </c>
      <c r="I979" s="25">
        <f>SUM(I980:I981)</f>
        <v>7</v>
      </c>
      <c r="J979" s="25">
        <f>SUM(J980:J981)</f>
        <v>7</v>
      </c>
      <c r="L979" s="140" t="s">
        <v>457</v>
      </c>
      <c r="T979" s="84"/>
      <c r="U979" s="84"/>
      <c r="V979" s="84"/>
      <c r="W979" s="84"/>
      <c r="X979" s="84"/>
      <c r="Y979" s="84"/>
      <c r="Z979" s="84"/>
      <c r="AA979" s="84"/>
      <c r="AB979" s="84"/>
      <c r="AC979" s="84"/>
      <c r="AD979" s="84"/>
      <c r="AE979" s="84"/>
      <c r="AF979" s="84"/>
      <c r="AG979" s="84"/>
      <c r="AH979" s="84"/>
      <c r="AI979" s="84"/>
      <c r="AJ979" s="84"/>
      <c r="AK979" s="84"/>
      <c r="AL979" s="84"/>
      <c r="AM979" s="84"/>
      <c r="AN979" s="84"/>
      <c r="AO979" s="84"/>
      <c r="AP979" s="84"/>
      <c r="AQ979" s="84"/>
      <c r="AR979" s="84"/>
      <c r="AS979" s="84"/>
      <c r="AT979" s="84"/>
      <c r="AU979" s="84"/>
      <c r="AV979" s="84"/>
      <c r="AW979" s="84"/>
      <c r="AX979" s="84"/>
      <c r="AY979" s="84"/>
      <c r="AZ979" s="84"/>
      <c r="BA979" s="84"/>
      <c r="BB979" s="84"/>
      <c r="BC979" s="84"/>
      <c r="BD979" s="84"/>
      <c r="BE979" s="84"/>
      <c r="BF979" s="84"/>
      <c r="BG979" s="84"/>
      <c r="BH979" s="84"/>
      <c r="BI979" s="84"/>
      <c r="BJ979" s="84"/>
      <c r="BK979" s="84"/>
      <c r="BL979" s="84"/>
      <c r="BM979" s="84"/>
      <c r="BN979" s="84"/>
      <c r="BO979" s="84"/>
      <c r="BP979" s="84"/>
    </row>
    <row r="980" spans="1:68" ht="25.5" hidden="1" outlineLevel="2" x14ac:dyDescent="0.2">
      <c r="A980" s="27" t="str">
        <f t="shared" ref="A980:A1024" si="174">IF(ISBLANK(C980),"",_xlfn.CONCAT("CMDC","-",C980))</f>
        <v>CMDC-1</v>
      </c>
      <c r="B980" s="27" t="str">
        <f>IF(ISBLANK(D980),"",_xlfn.CONCAT(A980,".",D980))</f>
        <v>CMDC-1.1</v>
      </c>
      <c r="C980" s="27">
        <v>1</v>
      </c>
      <c r="D980" s="27">
        <v>1</v>
      </c>
      <c r="E980" s="138" t="s">
        <v>956</v>
      </c>
      <c r="F980" s="18" t="s">
        <v>459</v>
      </c>
      <c r="G980" s="18" t="s">
        <v>366</v>
      </c>
      <c r="H980" s="131" t="s">
        <v>458</v>
      </c>
      <c r="I980" s="131" t="s">
        <v>458</v>
      </c>
      <c r="J980" s="131">
        <v>4</v>
      </c>
      <c r="L980" s="140" t="s">
        <v>363</v>
      </c>
      <c r="M980" s="140">
        <f>SUMIF($G$979:$G$1118,$L$980,H979:H1118)</f>
        <v>3</v>
      </c>
      <c r="O980" s="140">
        <f>SUMIF($G$979:$G$1118,$L$980,I979:I1118)</f>
        <v>3</v>
      </c>
      <c r="Q980" s="140">
        <f>SUMIF($G$979:$G$1118,$L$980,J979:J1118)</f>
        <v>3</v>
      </c>
    </row>
    <row r="981" spans="1:68" hidden="1" outlineLevel="2" x14ac:dyDescent="0.2">
      <c r="A981" s="19" t="str">
        <f t="shared" si="174"/>
        <v>CMDC-2</v>
      </c>
      <c r="B981" s="27" t="str">
        <f>IF(ISBLANK(D981),"",_xlfn.CONCAT(A981,".",D981))</f>
        <v>CMDC-2.1</v>
      </c>
      <c r="C981" s="27">
        <v>2</v>
      </c>
      <c r="D981" s="27">
        <v>1</v>
      </c>
      <c r="E981" s="138" t="s">
        <v>957</v>
      </c>
      <c r="F981" s="18" t="s">
        <v>113</v>
      </c>
      <c r="G981" s="18" t="s">
        <v>140</v>
      </c>
      <c r="H981" s="131">
        <v>7</v>
      </c>
      <c r="I981" s="131">
        <v>7</v>
      </c>
      <c r="J981" s="131">
        <v>3</v>
      </c>
      <c r="L981" s="140" t="s">
        <v>140</v>
      </c>
      <c r="M981" s="140">
        <f>SUMIF($G$979:$G$1118,$L$981,H979:H1118)</f>
        <v>113</v>
      </c>
      <c r="O981" s="140">
        <f>SUMIF($G$979:$G$1118,$L$981,I979:I1118)</f>
        <v>100</v>
      </c>
      <c r="Q981" s="140">
        <f>SUMIF($G$979:$G$1118,$L$981,J979:J1118)</f>
        <v>85</v>
      </c>
    </row>
    <row r="982" spans="1:68" outlineLevel="1" x14ac:dyDescent="0.2">
      <c r="A982" s="19"/>
      <c r="C982" s="27" t="s">
        <v>76</v>
      </c>
      <c r="D982" s="27"/>
      <c r="E982" s="225" t="s">
        <v>77</v>
      </c>
      <c r="F982" s="26"/>
      <c r="G982" s="26"/>
      <c r="H982" s="226">
        <f>SUM(H983:H988)</f>
        <v>6</v>
      </c>
      <c r="I982" s="226">
        <f>SUM(I983:I988)</f>
        <v>6</v>
      </c>
      <c r="J982" s="226">
        <f>SUM(J983:J988)</f>
        <v>6</v>
      </c>
    </row>
    <row r="983" spans="1:68" outlineLevel="2" x14ac:dyDescent="0.2">
      <c r="A983" s="19" t="str">
        <f t="shared" si="174"/>
        <v>CMDC-3</v>
      </c>
      <c r="B983" s="27" t="str">
        <f t="shared" ref="B983:B988" si="175">IF(ISBLANK(D983),"",_xlfn.CONCAT(A983,".",D983))</f>
        <v>CMDC-3.1</v>
      </c>
      <c r="C983" s="26">
        <f t="shared" ref="C983" si="176">C981+1</f>
        <v>3</v>
      </c>
      <c r="D983" s="26">
        <v>1</v>
      </c>
      <c r="E983" s="138" t="s">
        <v>958</v>
      </c>
      <c r="F983" s="18" t="s">
        <v>113</v>
      </c>
      <c r="G983" s="18" t="s">
        <v>140</v>
      </c>
      <c r="H983" s="131">
        <v>4</v>
      </c>
      <c r="I983" s="131">
        <v>4</v>
      </c>
      <c r="J983" s="131">
        <v>1</v>
      </c>
    </row>
    <row r="984" spans="1:68" ht="25.5" outlineLevel="2" x14ac:dyDescent="0.2">
      <c r="A984" s="19" t="str">
        <f t="shared" si="174"/>
        <v>CMDC-4</v>
      </c>
      <c r="B984" s="27" t="str">
        <f t="shared" si="175"/>
        <v>CMDC-4.1</v>
      </c>
      <c r="C984" s="26">
        <f t="shared" ref="C984:C988" si="177">C983+1</f>
        <v>4</v>
      </c>
      <c r="D984" s="26">
        <v>1</v>
      </c>
      <c r="E984" s="16" t="s">
        <v>959</v>
      </c>
      <c r="F984" s="18" t="s">
        <v>113</v>
      </c>
      <c r="G984" s="18" t="s">
        <v>140</v>
      </c>
      <c r="H984" s="131">
        <v>1</v>
      </c>
      <c r="I984" s="131">
        <v>1</v>
      </c>
      <c r="J984" s="131" t="s">
        <v>458</v>
      </c>
    </row>
    <row r="985" spans="1:68" ht="25.5" outlineLevel="2" x14ac:dyDescent="0.2">
      <c r="A985" s="19" t="str">
        <f t="shared" si="174"/>
        <v>CMDC-5</v>
      </c>
      <c r="B985" s="27" t="str">
        <f t="shared" si="175"/>
        <v>CMDC-5.1</v>
      </c>
      <c r="C985" s="26">
        <f t="shared" si="177"/>
        <v>5</v>
      </c>
      <c r="D985" s="26">
        <v>1</v>
      </c>
      <c r="E985" s="16" t="s">
        <v>960</v>
      </c>
      <c r="F985" s="18" t="s">
        <v>113</v>
      </c>
      <c r="G985" s="18" t="s">
        <v>140</v>
      </c>
      <c r="H985" s="131">
        <v>1</v>
      </c>
      <c r="I985" s="131">
        <v>1</v>
      </c>
      <c r="J985" s="131" t="s">
        <v>458</v>
      </c>
    </row>
    <row r="986" spans="1:68" ht="25.5" outlineLevel="2" x14ac:dyDescent="0.2">
      <c r="A986" s="19" t="str">
        <f t="shared" si="174"/>
        <v>CMDC-6</v>
      </c>
      <c r="B986" s="27" t="str">
        <f t="shared" si="175"/>
        <v>CMDC-6.1</v>
      </c>
      <c r="C986" s="26">
        <f t="shared" si="177"/>
        <v>6</v>
      </c>
      <c r="D986" s="26">
        <v>1</v>
      </c>
      <c r="E986" s="138" t="s">
        <v>961</v>
      </c>
      <c r="F986" s="18" t="s">
        <v>459</v>
      </c>
      <c r="G986" s="18" t="s">
        <v>366</v>
      </c>
      <c r="H986" s="131" t="s">
        <v>458</v>
      </c>
      <c r="I986" s="131" t="s">
        <v>458</v>
      </c>
      <c r="J986" s="131">
        <v>3</v>
      </c>
    </row>
    <row r="987" spans="1:68" ht="25.5" outlineLevel="2" x14ac:dyDescent="0.2">
      <c r="A987" s="19" t="str">
        <f t="shared" si="174"/>
        <v>CMDC-7</v>
      </c>
      <c r="B987" s="27" t="str">
        <f t="shared" si="175"/>
        <v>CMDC-7.1</v>
      </c>
      <c r="C987" s="26">
        <f t="shared" si="177"/>
        <v>7</v>
      </c>
      <c r="D987" s="26">
        <v>1</v>
      </c>
      <c r="E987" s="16" t="s">
        <v>962</v>
      </c>
      <c r="F987" s="18" t="s">
        <v>459</v>
      </c>
      <c r="G987" s="18" t="s">
        <v>366</v>
      </c>
      <c r="H987" s="131" t="s">
        <v>458</v>
      </c>
      <c r="I987" s="131" t="s">
        <v>458</v>
      </c>
      <c r="J987" s="131">
        <v>1</v>
      </c>
    </row>
    <row r="988" spans="1:68" ht="25.5" outlineLevel="2" x14ac:dyDescent="0.2">
      <c r="A988" s="19" t="str">
        <f t="shared" si="174"/>
        <v>CMDC-8</v>
      </c>
      <c r="B988" s="27" t="str">
        <f t="shared" si="175"/>
        <v>CMDC-8.1</v>
      </c>
      <c r="C988" s="26">
        <f t="shared" si="177"/>
        <v>8</v>
      </c>
      <c r="D988" s="26">
        <v>1</v>
      </c>
      <c r="E988" s="16" t="s">
        <v>963</v>
      </c>
      <c r="F988" s="18" t="s">
        <v>459</v>
      </c>
      <c r="G988" s="18" t="s">
        <v>366</v>
      </c>
      <c r="H988" s="131" t="s">
        <v>458</v>
      </c>
      <c r="I988" s="131" t="s">
        <v>458</v>
      </c>
      <c r="J988" s="131">
        <v>1</v>
      </c>
    </row>
    <row r="989" spans="1:68" outlineLevel="1" collapsed="1" x14ac:dyDescent="0.2">
      <c r="A989" s="19"/>
      <c r="C989" s="27" t="s">
        <v>78</v>
      </c>
      <c r="D989" s="27"/>
      <c r="E989" s="225" t="s">
        <v>79</v>
      </c>
      <c r="F989" s="26"/>
      <c r="G989" s="26"/>
      <c r="H989" s="19">
        <f>SUM(H990+H991)</f>
        <v>13</v>
      </c>
      <c r="I989" s="19">
        <f>SUM(I990+I991)</f>
        <v>13</v>
      </c>
      <c r="J989" s="19">
        <f>SUM(J990+J991)</f>
        <v>13</v>
      </c>
    </row>
    <row r="990" spans="1:68" ht="25.5" hidden="1" outlineLevel="2" x14ac:dyDescent="0.2">
      <c r="A990" s="19" t="str">
        <f t="shared" si="174"/>
        <v>CMDC-9</v>
      </c>
      <c r="B990" s="27" t="str">
        <f t="shared" ref="B990:B991" si="178">IF(ISBLANK(D990),"",_xlfn.CONCAT(A990,".",D990))</f>
        <v>CMDC-9.1</v>
      </c>
      <c r="C990" s="26">
        <f>C988+1</f>
        <v>9</v>
      </c>
      <c r="D990" s="26">
        <v>1</v>
      </c>
      <c r="E990" s="182" t="s">
        <v>977</v>
      </c>
      <c r="F990" s="18" t="s">
        <v>113</v>
      </c>
      <c r="G990" s="18" t="s">
        <v>140</v>
      </c>
      <c r="H990" s="131">
        <v>5</v>
      </c>
      <c r="I990" s="131">
        <v>5</v>
      </c>
      <c r="J990" s="131">
        <v>5</v>
      </c>
    </row>
    <row r="991" spans="1:68" ht="25.5" hidden="1" outlineLevel="2" x14ac:dyDescent="0.2">
      <c r="A991" s="19" t="str">
        <f t="shared" si="174"/>
        <v>CMDC-10</v>
      </c>
      <c r="B991" s="27" t="str">
        <f t="shared" si="178"/>
        <v>CMDC-10.1</v>
      </c>
      <c r="C991" s="26">
        <f>C990+1</f>
        <v>10</v>
      </c>
      <c r="D991" s="26">
        <v>1</v>
      </c>
      <c r="E991" s="182" t="s">
        <v>985</v>
      </c>
      <c r="F991" s="18" t="s">
        <v>459</v>
      </c>
      <c r="G991" s="18" t="s">
        <v>366</v>
      </c>
      <c r="H991" s="131">
        <v>8</v>
      </c>
      <c r="I991" s="131">
        <v>8</v>
      </c>
      <c r="J991" s="131">
        <v>8</v>
      </c>
    </row>
    <row r="992" spans="1:68" outlineLevel="1" x14ac:dyDescent="0.2">
      <c r="A992" s="19"/>
      <c r="C992" s="27" t="s">
        <v>80</v>
      </c>
      <c r="D992" s="27"/>
      <c r="E992" s="225" t="s">
        <v>460</v>
      </c>
      <c r="F992" s="26"/>
      <c r="G992" s="26"/>
      <c r="H992" s="19">
        <v>4</v>
      </c>
      <c r="I992" s="19">
        <v>4</v>
      </c>
      <c r="J992" s="19">
        <v>4</v>
      </c>
    </row>
    <row r="993" spans="1:10" ht="25.5" outlineLevel="2" x14ac:dyDescent="0.2">
      <c r="A993" s="19" t="str">
        <f t="shared" si="174"/>
        <v>CMDC-9</v>
      </c>
      <c r="B993" s="27" t="str">
        <f t="shared" ref="B993:B1024" si="179">IF(ISBLANK(D993),"",_xlfn.CONCAT(A993,".",D993))</f>
        <v>CMDC-9.2</v>
      </c>
      <c r="C993" s="26">
        <v>9</v>
      </c>
      <c r="D993" s="26">
        <v>2</v>
      </c>
      <c r="E993" s="182" t="s">
        <v>977</v>
      </c>
      <c r="F993" s="18" t="s">
        <v>113</v>
      </c>
      <c r="G993" s="18" t="s">
        <v>140</v>
      </c>
      <c r="H993" s="131" t="s">
        <v>458</v>
      </c>
      <c r="I993" s="131" t="s">
        <v>458</v>
      </c>
      <c r="J993" s="131" t="s">
        <v>458</v>
      </c>
    </row>
    <row r="994" spans="1:10" ht="25.5" outlineLevel="2" x14ac:dyDescent="0.2">
      <c r="A994" s="19" t="str">
        <f t="shared" si="174"/>
        <v>CMDC-2</v>
      </c>
      <c r="B994" s="27" t="str">
        <f t="shared" si="179"/>
        <v>CMDC-2.2</v>
      </c>
      <c r="C994" s="26">
        <v>2</v>
      </c>
      <c r="D994" s="26">
        <v>2</v>
      </c>
      <c r="E994" s="138" t="s">
        <v>957</v>
      </c>
      <c r="F994" s="18" t="s">
        <v>113</v>
      </c>
      <c r="G994" s="18" t="s">
        <v>140</v>
      </c>
      <c r="H994" s="131" t="s">
        <v>458</v>
      </c>
      <c r="I994" s="131" t="s">
        <v>458</v>
      </c>
      <c r="J994" s="131" t="s">
        <v>458</v>
      </c>
    </row>
    <row r="995" spans="1:10" ht="25.5" outlineLevel="2" x14ac:dyDescent="0.2">
      <c r="A995" s="19" t="str">
        <f t="shared" si="174"/>
        <v>CMDC-10</v>
      </c>
      <c r="B995" s="27" t="str">
        <f t="shared" si="179"/>
        <v>CMDC-10.2</v>
      </c>
      <c r="C995" s="26">
        <v>10</v>
      </c>
      <c r="D995" s="26">
        <v>2</v>
      </c>
      <c r="E995" s="182" t="s">
        <v>985</v>
      </c>
      <c r="F995" s="18" t="s">
        <v>459</v>
      </c>
      <c r="G995" s="18" t="s">
        <v>366</v>
      </c>
      <c r="H995" s="131">
        <v>1</v>
      </c>
      <c r="I995" s="131">
        <v>2</v>
      </c>
      <c r="J995" s="131">
        <v>2</v>
      </c>
    </row>
    <row r="996" spans="1:10" ht="25.5" outlineLevel="2" x14ac:dyDescent="0.2">
      <c r="A996" s="19" t="str">
        <f t="shared" si="174"/>
        <v>CMDC-1</v>
      </c>
      <c r="B996" s="27" t="str">
        <f t="shared" si="179"/>
        <v>CMDC-1.2</v>
      </c>
      <c r="C996" s="26">
        <v>1</v>
      </c>
      <c r="D996" s="26">
        <v>2</v>
      </c>
      <c r="E996" s="138" t="s">
        <v>956</v>
      </c>
      <c r="F996" s="18" t="s">
        <v>459</v>
      </c>
      <c r="G996" s="18" t="s">
        <v>366</v>
      </c>
      <c r="H996" s="131">
        <v>3</v>
      </c>
      <c r="I996" s="131">
        <v>2</v>
      </c>
      <c r="J996" s="131">
        <v>2</v>
      </c>
    </row>
    <row r="997" spans="1:10" outlineLevel="1" x14ac:dyDescent="0.2">
      <c r="A997" s="19"/>
      <c r="C997" s="27" t="s">
        <v>81</v>
      </c>
      <c r="D997" s="27"/>
      <c r="E997" s="229" t="s">
        <v>126</v>
      </c>
      <c r="F997" s="28"/>
      <c r="G997" s="26"/>
      <c r="H997" s="19">
        <f>SUM(H998:H999)</f>
        <v>6</v>
      </c>
      <c r="I997" s="19">
        <f>SUM(I998:I999)</f>
        <v>6</v>
      </c>
      <c r="J997" s="19">
        <f>SUM(J998:J999)</f>
        <v>6</v>
      </c>
    </row>
    <row r="998" spans="1:10" ht="25.5" outlineLevel="2" x14ac:dyDescent="0.2">
      <c r="A998" s="19" t="str">
        <f t="shared" si="174"/>
        <v>CMDC-11</v>
      </c>
      <c r="B998" s="27" t="str">
        <f t="shared" si="179"/>
        <v>CMDC-11.1</v>
      </c>
      <c r="C998" s="27">
        <v>11</v>
      </c>
      <c r="D998" s="27">
        <v>1</v>
      </c>
      <c r="E998" s="231" t="s">
        <v>986</v>
      </c>
      <c r="F998" s="26" t="s">
        <v>113</v>
      </c>
      <c r="G998" s="26" t="s">
        <v>140</v>
      </c>
      <c r="H998" s="19">
        <v>4</v>
      </c>
      <c r="I998" s="19">
        <v>4</v>
      </c>
      <c r="J998" s="19">
        <v>4</v>
      </c>
    </row>
    <row r="999" spans="1:10" ht="25.5" outlineLevel="2" x14ac:dyDescent="0.2">
      <c r="A999" s="19" t="str">
        <f t="shared" si="174"/>
        <v>CMDC-12</v>
      </c>
      <c r="B999" s="27" t="str">
        <f t="shared" si="179"/>
        <v>CMDC-12.1</v>
      </c>
      <c r="C999" s="27">
        <f t="shared" ref="C999:C1001" si="180">C998+1</f>
        <v>12</v>
      </c>
      <c r="D999" s="27">
        <v>1</v>
      </c>
      <c r="E999" s="231" t="s">
        <v>987</v>
      </c>
      <c r="F999" s="26" t="s">
        <v>459</v>
      </c>
      <c r="G999" s="26" t="s">
        <v>366</v>
      </c>
      <c r="H999" s="19">
        <v>2</v>
      </c>
      <c r="I999" s="19">
        <v>2</v>
      </c>
      <c r="J999" s="19">
        <v>2</v>
      </c>
    </row>
    <row r="1000" spans="1:10" ht="25.5" outlineLevel="2" x14ac:dyDescent="0.2">
      <c r="A1000" s="19" t="str">
        <f t="shared" si="174"/>
        <v>CMDC-13</v>
      </c>
      <c r="B1000" s="27" t="str">
        <f t="shared" si="179"/>
        <v>CMDC-13.1</v>
      </c>
      <c r="C1000" s="27">
        <f t="shared" si="180"/>
        <v>13</v>
      </c>
      <c r="D1000" s="27">
        <v>1</v>
      </c>
      <c r="E1000" s="194" t="s">
        <v>988</v>
      </c>
      <c r="F1000" s="26" t="s">
        <v>459</v>
      </c>
      <c r="G1000" s="26" t="s">
        <v>366</v>
      </c>
      <c r="H1000" s="19" t="s">
        <v>458</v>
      </c>
      <c r="I1000" s="19" t="s">
        <v>458</v>
      </c>
      <c r="J1000" s="19" t="s">
        <v>458</v>
      </c>
    </row>
    <row r="1001" spans="1:10" ht="25.5" outlineLevel="2" x14ac:dyDescent="0.2">
      <c r="A1001" s="19" t="str">
        <f t="shared" si="174"/>
        <v>CMDC-14</v>
      </c>
      <c r="B1001" s="27" t="str">
        <f t="shared" si="179"/>
        <v>CMDC-14.1</v>
      </c>
      <c r="C1001" s="27">
        <f t="shared" si="180"/>
        <v>14</v>
      </c>
      <c r="D1001" s="27">
        <v>1</v>
      </c>
      <c r="E1001" s="194" t="s">
        <v>989</v>
      </c>
      <c r="F1001" s="26" t="s">
        <v>113</v>
      </c>
      <c r="G1001" s="26" t="s">
        <v>140</v>
      </c>
      <c r="H1001" s="19" t="s">
        <v>458</v>
      </c>
      <c r="I1001" s="19" t="s">
        <v>458</v>
      </c>
      <c r="J1001" s="19" t="s">
        <v>458</v>
      </c>
    </row>
    <row r="1002" spans="1:10" outlineLevel="1" x14ac:dyDescent="0.2">
      <c r="A1002" s="19"/>
      <c r="C1002" s="27" t="s">
        <v>82</v>
      </c>
      <c r="D1002" s="27"/>
      <c r="E1002" s="225" t="s">
        <v>83</v>
      </c>
      <c r="F1002" s="26"/>
      <c r="G1002" s="26"/>
      <c r="H1002" s="19">
        <f>SUM(H1003:H1018)</f>
        <v>7</v>
      </c>
      <c r="I1002" s="19">
        <f>SUM(I1003:I1018)</f>
        <v>7</v>
      </c>
      <c r="J1002" s="19">
        <f>SUM(J1003:J1018)</f>
        <v>7</v>
      </c>
    </row>
    <row r="1003" spans="1:10" ht="25.5" outlineLevel="2" x14ac:dyDescent="0.2">
      <c r="A1003" s="19" t="str">
        <f t="shared" si="174"/>
        <v>CMDC-15</v>
      </c>
      <c r="B1003" s="27" t="str">
        <f t="shared" si="179"/>
        <v>CMDC-15.1</v>
      </c>
      <c r="C1003" s="27">
        <f>C1001+1</f>
        <v>15</v>
      </c>
      <c r="D1003" s="27">
        <v>1</v>
      </c>
      <c r="E1003" s="39" t="s">
        <v>461</v>
      </c>
      <c r="F1003" s="26" t="s">
        <v>459</v>
      </c>
      <c r="G1003" s="27" t="s">
        <v>366</v>
      </c>
      <c r="H1003" s="19">
        <v>1</v>
      </c>
      <c r="I1003" s="19">
        <v>1</v>
      </c>
      <c r="J1003" s="19">
        <v>2</v>
      </c>
    </row>
    <row r="1004" spans="1:10" ht="25.5" outlineLevel="2" x14ac:dyDescent="0.2">
      <c r="A1004" s="19" t="str">
        <f t="shared" si="174"/>
        <v>CMDC-16</v>
      </c>
      <c r="B1004" s="27" t="str">
        <f t="shared" si="179"/>
        <v>CMDC-16.1</v>
      </c>
      <c r="C1004" s="27">
        <f t="shared" ref="C1004:C1021" si="181">C1003+1</f>
        <v>16</v>
      </c>
      <c r="D1004" s="27">
        <v>1</v>
      </c>
      <c r="E1004" s="39" t="s">
        <v>462</v>
      </c>
      <c r="F1004" s="26" t="s">
        <v>459</v>
      </c>
      <c r="G1004" s="27" t="s">
        <v>366</v>
      </c>
      <c r="H1004" s="19" t="s">
        <v>458</v>
      </c>
      <c r="I1004" s="19">
        <v>1</v>
      </c>
      <c r="J1004" s="19">
        <v>1</v>
      </c>
    </row>
    <row r="1005" spans="1:10" ht="25.5" outlineLevel="2" x14ac:dyDescent="0.2">
      <c r="A1005" s="19" t="str">
        <f t="shared" si="174"/>
        <v>CMDC-17</v>
      </c>
      <c r="B1005" s="27" t="str">
        <f t="shared" si="179"/>
        <v>CMDC-17.1</v>
      </c>
      <c r="C1005" s="27">
        <f t="shared" si="181"/>
        <v>17</v>
      </c>
      <c r="D1005" s="27">
        <v>1</v>
      </c>
      <c r="E1005" s="39" t="s">
        <v>463</v>
      </c>
      <c r="F1005" s="26" t="s">
        <v>459</v>
      </c>
      <c r="G1005" s="27" t="s">
        <v>366</v>
      </c>
      <c r="H1005" s="19" t="s">
        <v>458</v>
      </c>
      <c r="I1005" s="19" t="s">
        <v>458</v>
      </c>
      <c r="J1005" s="19" t="s">
        <v>458</v>
      </c>
    </row>
    <row r="1006" spans="1:10" ht="25.5" outlineLevel="2" x14ac:dyDescent="0.2">
      <c r="A1006" s="19" t="str">
        <f t="shared" si="174"/>
        <v>CMDC-18</v>
      </c>
      <c r="B1006" s="27" t="str">
        <f t="shared" si="179"/>
        <v>CMDC-18.1</v>
      </c>
      <c r="C1006" s="27">
        <f t="shared" si="181"/>
        <v>18</v>
      </c>
      <c r="D1006" s="27">
        <v>1</v>
      </c>
      <c r="E1006" s="39" t="s">
        <v>464</v>
      </c>
      <c r="F1006" s="26" t="s">
        <v>459</v>
      </c>
      <c r="G1006" s="27" t="s">
        <v>366</v>
      </c>
      <c r="H1006" s="19" t="s">
        <v>458</v>
      </c>
      <c r="I1006" s="19" t="s">
        <v>458</v>
      </c>
      <c r="J1006" s="19" t="s">
        <v>458</v>
      </c>
    </row>
    <row r="1007" spans="1:10" ht="25.5" outlineLevel="2" x14ac:dyDescent="0.2">
      <c r="A1007" s="19" t="str">
        <f t="shared" si="174"/>
        <v>CMDC-19</v>
      </c>
      <c r="B1007" s="27" t="str">
        <f t="shared" si="179"/>
        <v>CMDC-19.1</v>
      </c>
      <c r="C1007" s="27">
        <f t="shared" si="181"/>
        <v>19</v>
      </c>
      <c r="D1007" s="27">
        <v>1</v>
      </c>
      <c r="E1007" s="39" t="s">
        <v>465</v>
      </c>
      <c r="F1007" s="26" t="s">
        <v>459</v>
      </c>
      <c r="G1007" s="27" t="s">
        <v>366</v>
      </c>
      <c r="H1007" s="19" t="s">
        <v>458</v>
      </c>
      <c r="I1007" s="19" t="s">
        <v>458</v>
      </c>
      <c r="J1007" s="19" t="s">
        <v>458</v>
      </c>
    </row>
    <row r="1008" spans="1:10" ht="25.5" outlineLevel="2" x14ac:dyDescent="0.2">
      <c r="A1008" s="19" t="str">
        <f t="shared" si="174"/>
        <v>CMDC-20</v>
      </c>
      <c r="B1008" s="27" t="str">
        <f t="shared" si="179"/>
        <v>CMDC-20.1</v>
      </c>
      <c r="C1008" s="27">
        <f t="shared" si="181"/>
        <v>20</v>
      </c>
      <c r="D1008" s="27">
        <v>1</v>
      </c>
      <c r="E1008" s="39" t="s">
        <v>466</v>
      </c>
      <c r="F1008" s="26" t="s">
        <v>459</v>
      </c>
      <c r="G1008" s="27" t="s">
        <v>366</v>
      </c>
      <c r="H1008" s="19" t="s">
        <v>458</v>
      </c>
      <c r="I1008" s="19" t="s">
        <v>458</v>
      </c>
      <c r="J1008" s="19" t="s">
        <v>458</v>
      </c>
    </row>
    <row r="1009" spans="1:10" ht="25.5" outlineLevel="2" x14ac:dyDescent="0.2">
      <c r="A1009" s="19" t="str">
        <f t="shared" si="174"/>
        <v>CMDC-21</v>
      </c>
      <c r="B1009" s="27" t="str">
        <f t="shared" si="179"/>
        <v>CMDC-21.1</v>
      </c>
      <c r="C1009" s="27">
        <f t="shared" si="181"/>
        <v>21</v>
      </c>
      <c r="D1009" s="27">
        <v>1</v>
      </c>
      <c r="E1009" s="39" t="s">
        <v>467</v>
      </c>
      <c r="F1009" s="26" t="s">
        <v>467</v>
      </c>
      <c r="G1009" s="27" t="s">
        <v>366</v>
      </c>
      <c r="H1009" s="19" t="s">
        <v>458</v>
      </c>
      <c r="I1009" s="19" t="s">
        <v>458</v>
      </c>
      <c r="J1009" s="19" t="s">
        <v>458</v>
      </c>
    </row>
    <row r="1010" spans="1:10" ht="25.5" outlineLevel="2" x14ac:dyDescent="0.2">
      <c r="A1010" s="19" t="str">
        <f t="shared" si="174"/>
        <v>CMDC-22</v>
      </c>
      <c r="B1010" s="27" t="str">
        <f t="shared" si="179"/>
        <v>CMDC-22.1</v>
      </c>
      <c r="C1010" s="27">
        <f t="shared" si="181"/>
        <v>22</v>
      </c>
      <c r="D1010" s="27">
        <v>1</v>
      </c>
      <c r="E1010" s="39" t="s">
        <v>468</v>
      </c>
      <c r="F1010" s="26" t="s">
        <v>468</v>
      </c>
      <c r="G1010" s="27" t="s">
        <v>366</v>
      </c>
      <c r="H1010" s="19" t="s">
        <v>458</v>
      </c>
      <c r="I1010" s="19" t="s">
        <v>458</v>
      </c>
      <c r="J1010" s="19" t="s">
        <v>458</v>
      </c>
    </row>
    <row r="1011" spans="1:10" ht="25.5" outlineLevel="2" x14ac:dyDescent="0.2">
      <c r="A1011" s="19" t="str">
        <f t="shared" si="174"/>
        <v>CMDC-23</v>
      </c>
      <c r="B1011" s="27" t="str">
        <f t="shared" si="179"/>
        <v>CMDC-23.1</v>
      </c>
      <c r="C1011" s="27">
        <f t="shared" si="181"/>
        <v>23</v>
      </c>
      <c r="D1011" s="27">
        <v>1</v>
      </c>
      <c r="E1011" s="39" t="s">
        <v>469</v>
      </c>
      <c r="F1011" s="26" t="s">
        <v>113</v>
      </c>
      <c r="G1011" s="26" t="s">
        <v>140</v>
      </c>
      <c r="H1011" s="19">
        <v>1</v>
      </c>
      <c r="I1011" s="19">
        <v>1</v>
      </c>
      <c r="J1011" s="19" t="s">
        <v>458</v>
      </c>
    </row>
    <row r="1012" spans="1:10" ht="25.5" outlineLevel="2" x14ac:dyDescent="0.2">
      <c r="A1012" s="19" t="str">
        <f t="shared" si="174"/>
        <v>CMDC-24</v>
      </c>
      <c r="B1012" s="27" t="str">
        <f t="shared" si="179"/>
        <v>CMDC-24.1</v>
      </c>
      <c r="C1012" s="27">
        <f t="shared" si="181"/>
        <v>24</v>
      </c>
      <c r="D1012" s="27">
        <v>1</v>
      </c>
      <c r="E1012" s="39" t="s">
        <v>470</v>
      </c>
      <c r="F1012" s="26" t="s">
        <v>113</v>
      </c>
      <c r="G1012" s="26" t="s">
        <v>140</v>
      </c>
      <c r="H1012" s="19">
        <v>1</v>
      </c>
      <c r="I1012" s="19" t="s">
        <v>458</v>
      </c>
      <c r="J1012" s="19" t="s">
        <v>458</v>
      </c>
    </row>
    <row r="1013" spans="1:10" outlineLevel="2" x14ac:dyDescent="0.2">
      <c r="A1013" s="19" t="str">
        <f t="shared" si="174"/>
        <v>CMDC-25</v>
      </c>
      <c r="B1013" s="27" t="str">
        <f t="shared" si="179"/>
        <v>CMDC-25.1</v>
      </c>
      <c r="C1013" s="27">
        <f t="shared" si="181"/>
        <v>25</v>
      </c>
      <c r="D1013" s="27">
        <v>1</v>
      </c>
      <c r="E1013" s="39" t="s">
        <v>471</v>
      </c>
      <c r="F1013" s="26" t="s">
        <v>113</v>
      </c>
      <c r="G1013" s="26" t="s">
        <v>140</v>
      </c>
      <c r="H1013" s="19">
        <v>1</v>
      </c>
      <c r="I1013" s="19">
        <v>1</v>
      </c>
      <c r="J1013" s="19">
        <v>1</v>
      </c>
    </row>
    <row r="1014" spans="1:10" ht="25.5" outlineLevel="2" x14ac:dyDescent="0.2">
      <c r="A1014" s="19" t="str">
        <f t="shared" si="174"/>
        <v>CMDC-26</v>
      </c>
      <c r="B1014" s="27" t="str">
        <f t="shared" si="179"/>
        <v>CMDC-26.1</v>
      </c>
      <c r="C1014" s="27">
        <f t="shared" si="181"/>
        <v>26</v>
      </c>
      <c r="D1014" s="27">
        <v>1</v>
      </c>
      <c r="E1014" s="175" t="s">
        <v>504</v>
      </c>
      <c r="F1014" s="26" t="s">
        <v>113</v>
      </c>
      <c r="G1014" s="26" t="s">
        <v>140</v>
      </c>
      <c r="H1014" s="19" t="s">
        <v>458</v>
      </c>
      <c r="I1014" s="19" t="s">
        <v>458</v>
      </c>
      <c r="J1014" s="19" t="s">
        <v>458</v>
      </c>
    </row>
    <row r="1015" spans="1:10" outlineLevel="2" x14ac:dyDescent="0.2">
      <c r="A1015" s="19" t="str">
        <f t="shared" si="174"/>
        <v>CMDC-27</v>
      </c>
      <c r="B1015" s="27" t="str">
        <f t="shared" si="179"/>
        <v>CMDC-27.1</v>
      </c>
      <c r="C1015" s="27">
        <f t="shared" si="181"/>
        <v>27</v>
      </c>
      <c r="D1015" s="27">
        <v>1</v>
      </c>
      <c r="E1015" s="39" t="s">
        <v>472</v>
      </c>
      <c r="F1015" s="26" t="s">
        <v>113</v>
      </c>
      <c r="G1015" s="26" t="s">
        <v>140</v>
      </c>
      <c r="H1015" s="19">
        <v>1</v>
      </c>
      <c r="I1015" s="19">
        <v>1</v>
      </c>
      <c r="J1015" s="19">
        <v>1</v>
      </c>
    </row>
    <row r="1016" spans="1:10" outlineLevel="2" x14ac:dyDescent="0.2">
      <c r="A1016" s="19" t="str">
        <f t="shared" si="174"/>
        <v>CMDC-28</v>
      </c>
      <c r="B1016" s="27" t="str">
        <f t="shared" si="179"/>
        <v>CMDC-28.1</v>
      </c>
      <c r="C1016" s="27">
        <f t="shared" si="181"/>
        <v>28</v>
      </c>
      <c r="D1016" s="27">
        <v>1</v>
      </c>
      <c r="E1016" s="39" t="s">
        <v>473</v>
      </c>
      <c r="F1016" s="26" t="s">
        <v>113</v>
      </c>
      <c r="G1016" s="26" t="s">
        <v>140</v>
      </c>
      <c r="H1016" s="19">
        <v>1</v>
      </c>
      <c r="I1016" s="19">
        <v>1</v>
      </c>
      <c r="J1016" s="19">
        <v>1</v>
      </c>
    </row>
    <row r="1017" spans="1:10" outlineLevel="2" x14ac:dyDescent="0.2">
      <c r="A1017" s="19" t="str">
        <f t="shared" si="174"/>
        <v>CMDC-29</v>
      </c>
      <c r="B1017" s="27" t="str">
        <f t="shared" si="179"/>
        <v>CMDC-29.1</v>
      </c>
      <c r="C1017" s="27">
        <f t="shared" si="181"/>
        <v>29</v>
      </c>
      <c r="D1017" s="27">
        <v>1</v>
      </c>
      <c r="E1017" s="39" t="s">
        <v>474</v>
      </c>
      <c r="F1017" s="26" t="s">
        <v>113</v>
      </c>
      <c r="G1017" s="26" t="s">
        <v>140</v>
      </c>
      <c r="H1017" s="19">
        <v>1</v>
      </c>
      <c r="I1017" s="19">
        <v>1</v>
      </c>
      <c r="J1017" s="19">
        <v>1</v>
      </c>
    </row>
    <row r="1018" spans="1:10" ht="25.5" outlineLevel="2" x14ac:dyDescent="0.2">
      <c r="A1018" s="19" t="str">
        <f t="shared" si="174"/>
        <v>CMDC-30</v>
      </c>
      <c r="B1018" s="27" t="str">
        <f t="shared" si="179"/>
        <v>CMDC-30.1</v>
      </c>
      <c r="C1018" s="27">
        <f t="shared" si="181"/>
        <v>30</v>
      </c>
      <c r="D1018" s="27">
        <v>1</v>
      </c>
      <c r="E1018" s="39" t="s">
        <v>475</v>
      </c>
      <c r="F1018" s="26" t="s">
        <v>113</v>
      </c>
      <c r="G1018" s="26" t="s">
        <v>140</v>
      </c>
      <c r="H1018" s="19" t="s">
        <v>458</v>
      </c>
      <c r="I1018" s="19" t="s">
        <v>458</v>
      </c>
      <c r="J1018" s="19" t="s">
        <v>458</v>
      </c>
    </row>
    <row r="1019" spans="1:10" ht="25.5" outlineLevel="2" x14ac:dyDescent="0.2">
      <c r="A1019" s="19" t="str">
        <f t="shared" si="174"/>
        <v>CMDC-31</v>
      </c>
      <c r="B1019" s="27" t="str">
        <f t="shared" si="179"/>
        <v>CMDC-31.1</v>
      </c>
      <c r="C1019" s="27">
        <f t="shared" si="181"/>
        <v>31</v>
      </c>
      <c r="D1019" s="27">
        <v>1</v>
      </c>
      <c r="E1019" s="39" t="s">
        <v>476</v>
      </c>
      <c r="F1019" s="26" t="s">
        <v>113</v>
      </c>
      <c r="G1019" s="26" t="s">
        <v>140</v>
      </c>
      <c r="H1019" s="19" t="s">
        <v>458</v>
      </c>
      <c r="I1019" s="19" t="s">
        <v>458</v>
      </c>
      <c r="J1019" s="19" t="s">
        <v>458</v>
      </c>
    </row>
    <row r="1020" spans="1:10" ht="25.5" outlineLevel="2" x14ac:dyDescent="0.2">
      <c r="A1020" s="19" t="str">
        <f t="shared" si="174"/>
        <v>CMDC-32</v>
      </c>
      <c r="B1020" s="27" t="str">
        <f t="shared" si="179"/>
        <v>CMDC-32.1</v>
      </c>
      <c r="C1020" s="27">
        <f t="shared" si="181"/>
        <v>32</v>
      </c>
      <c r="D1020" s="27">
        <v>1</v>
      </c>
      <c r="E1020" s="39" t="s">
        <v>477</v>
      </c>
      <c r="F1020" s="26" t="s">
        <v>477</v>
      </c>
      <c r="G1020" s="26" t="s">
        <v>140</v>
      </c>
      <c r="H1020" s="19" t="s">
        <v>458</v>
      </c>
      <c r="I1020" s="19" t="s">
        <v>458</v>
      </c>
      <c r="J1020" s="19" t="s">
        <v>458</v>
      </c>
    </row>
    <row r="1021" spans="1:10" ht="25.5" outlineLevel="2" x14ac:dyDescent="0.2">
      <c r="A1021" s="19" t="str">
        <f t="shared" si="174"/>
        <v>CMDC-33</v>
      </c>
      <c r="B1021" s="27" t="str">
        <f t="shared" si="179"/>
        <v>CMDC-33.1</v>
      </c>
      <c r="C1021" s="27">
        <f t="shared" si="181"/>
        <v>33</v>
      </c>
      <c r="D1021" s="27">
        <v>1</v>
      </c>
      <c r="E1021" s="39" t="s">
        <v>478</v>
      </c>
      <c r="F1021" s="26" t="s">
        <v>478</v>
      </c>
      <c r="G1021" s="26" t="s">
        <v>140</v>
      </c>
      <c r="H1021" s="19" t="s">
        <v>458</v>
      </c>
      <c r="I1021" s="19" t="s">
        <v>458</v>
      </c>
      <c r="J1021" s="19" t="s">
        <v>458</v>
      </c>
    </row>
    <row r="1022" spans="1:10" outlineLevel="1" x14ac:dyDescent="0.2">
      <c r="A1022" s="19"/>
      <c r="C1022" s="27" t="s">
        <v>84</v>
      </c>
      <c r="D1022" s="27"/>
      <c r="E1022" s="225" t="s">
        <v>85</v>
      </c>
      <c r="F1022" s="26"/>
      <c r="G1022" s="26"/>
      <c r="H1022" s="19">
        <f>SUM(H1023:H1024)</f>
        <v>2</v>
      </c>
      <c r="I1022" s="19">
        <f>SUM(I1023:I1024)</f>
        <v>3</v>
      </c>
      <c r="J1022" s="19">
        <f>SUM(J1023:J1024)</f>
        <v>3</v>
      </c>
    </row>
    <row r="1023" spans="1:10" outlineLevel="2" x14ac:dyDescent="0.2">
      <c r="A1023" s="19" t="str">
        <f t="shared" si="174"/>
        <v>CMDC-34</v>
      </c>
      <c r="B1023" s="27" t="str">
        <f t="shared" si="179"/>
        <v>CMDC-34.1</v>
      </c>
      <c r="C1023" s="27">
        <f>C1021+1</f>
        <v>34</v>
      </c>
      <c r="D1023" s="27">
        <v>1</v>
      </c>
      <c r="E1023" s="11" t="s">
        <v>479</v>
      </c>
      <c r="F1023" s="18" t="s">
        <v>113</v>
      </c>
      <c r="G1023" s="18" t="s">
        <v>140</v>
      </c>
      <c r="H1023" s="131">
        <v>2</v>
      </c>
      <c r="I1023" s="228">
        <v>3</v>
      </c>
      <c r="J1023" s="228">
        <v>2</v>
      </c>
    </row>
    <row r="1024" spans="1:10" ht="25.5" outlineLevel="2" x14ac:dyDescent="0.2">
      <c r="A1024" s="19" t="str">
        <f t="shared" si="174"/>
        <v>CMDC-35</v>
      </c>
      <c r="B1024" s="27" t="str">
        <f t="shared" si="179"/>
        <v>CMDC-35.1</v>
      </c>
      <c r="C1024" s="27">
        <f>C1023+1</f>
        <v>35</v>
      </c>
      <c r="D1024" s="27">
        <v>1</v>
      </c>
      <c r="E1024" s="11" t="s">
        <v>480</v>
      </c>
      <c r="F1024" s="132" t="s">
        <v>459</v>
      </c>
      <c r="G1024" s="18" t="s">
        <v>366</v>
      </c>
      <c r="H1024" s="131" t="s">
        <v>458</v>
      </c>
      <c r="I1024" s="131" t="s">
        <v>458</v>
      </c>
      <c r="J1024" s="131">
        <v>1</v>
      </c>
    </row>
    <row r="1025" spans="1:10" outlineLevel="1" collapsed="1" x14ac:dyDescent="0.2">
      <c r="A1025" s="19"/>
      <c r="C1025" s="27" t="s">
        <v>86</v>
      </c>
      <c r="D1025" s="27"/>
      <c r="E1025" s="233" t="s">
        <v>87</v>
      </c>
      <c r="F1025" s="26"/>
      <c r="G1025" s="26"/>
      <c r="H1025" s="19">
        <f>H1026+H1027</f>
        <v>5</v>
      </c>
      <c r="I1025" s="19">
        <f>I1026+I1027</f>
        <v>5</v>
      </c>
      <c r="J1025" s="19">
        <f>J1026+J1027</f>
        <v>5</v>
      </c>
    </row>
    <row r="1026" spans="1:10" ht="25.5" hidden="1" outlineLevel="2" x14ac:dyDescent="0.2">
      <c r="A1026" s="19" t="str">
        <f t="shared" ref="A1026:A1062" si="182">IF(ISBLANK(C1026),"",_xlfn.CONCAT("CMDC","-",C1026))</f>
        <v>CMDC-36</v>
      </c>
      <c r="B1026" s="27" t="str">
        <f t="shared" ref="B1026:B1062" si="183">IF(ISBLANK(D1026),"",_xlfn.CONCAT(A1026,".",D1026))</f>
        <v>CMDC-36.1</v>
      </c>
      <c r="C1026" s="27">
        <f>C1024+1</f>
        <v>36</v>
      </c>
      <c r="D1026" s="27">
        <v>1</v>
      </c>
      <c r="E1026" s="78" t="s">
        <v>481</v>
      </c>
      <c r="F1026" s="26" t="s">
        <v>459</v>
      </c>
      <c r="G1026" s="26" t="s">
        <v>366</v>
      </c>
      <c r="H1026" s="131">
        <v>3</v>
      </c>
      <c r="I1026" s="19">
        <v>3</v>
      </c>
      <c r="J1026" s="19">
        <v>3</v>
      </c>
    </row>
    <row r="1027" spans="1:10" hidden="1" outlineLevel="2" x14ac:dyDescent="0.2">
      <c r="A1027" s="19" t="str">
        <f t="shared" si="182"/>
        <v>CMDC-37</v>
      </c>
      <c r="B1027" s="27" t="str">
        <f t="shared" si="183"/>
        <v>CMDC-37.1</v>
      </c>
      <c r="C1027" s="27">
        <f>C1026+1</f>
        <v>37</v>
      </c>
      <c r="D1027" s="27">
        <v>1</v>
      </c>
      <c r="E1027" s="78" t="s">
        <v>482</v>
      </c>
      <c r="F1027" s="26" t="s">
        <v>113</v>
      </c>
      <c r="G1027" s="26" t="s">
        <v>140</v>
      </c>
      <c r="H1027" s="19">
        <v>2</v>
      </c>
      <c r="I1027" s="19">
        <v>2</v>
      </c>
      <c r="J1027" s="19">
        <v>2</v>
      </c>
    </row>
    <row r="1028" spans="1:10" outlineLevel="1" collapsed="1" x14ac:dyDescent="0.2">
      <c r="A1028" s="19"/>
      <c r="C1028" s="27" t="s">
        <v>88</v>
      </c>
      <c r="D1028" s="27"/>
      <c r="E1028" s="225" t="s">
        <v>89</v>
      </c>
      <c r="F1028" s="28"/>
      <c r="G1028" s="39"/>
      <c r="H1028" s="19">
        <f>SUM(H1029:H1037)</f>
        <v>11</v>
      </c>
      <c r="I1028" s="19">
        <f>SUM(I1029:I1037)</f>
        <v>11</v>
      </c>
      <c r="J1028" s="19">
        <f>SUM(J1029:J1037)</f>
        <v>11</v>
      </c>
    </row>
    <row r="1029" spans="1:10" hidden="1" outlineLevel="2" x14ac:dyDescent="0.2">
      <c r="A1029" s="19" t="str">
        <f t="shared" si="182"/>
        <v>CMDC-38</v>
      </c>
      <c r="B1029" s="27" t="str">
        <f t="shared" si="183"/>
        <v>CMDC-38.1</v>
      </c>
      <c r="C1029" s="26">
        <f>C1027+1</f>
        <v>38</v>
      </c>
      <c r="D1029" s="26">
        <v>1</v>
      </c>
      <c r="E1029" s="102" t="s">
        <v>106</v>
      </c>
      <c r="F1029" s="26" t="s">
        <v>106</v>
      </c>
      <c r="G1029" s="26" t="s">
        <v>140</v>
      </c>
      <c r="H1029" s="19">
        <v>6</v>
      </c>
      <c r="I1029" s="19">
        <v>4</v>
      </c>
      <c r="J1029" s="19">
        <v>4</v>
      </c>
    </row>
    <row r="1030" spans="1:10" hidden="1" outlineLevel="2" x14ac:dyDescent="0.2">
      <c r="A1030" s="19" t="str">
        <f t="shared" si="182"/>
        <v>CMDC-39</v>
      </c>
      <c r="B1030" s="27" t="str">
        <f t="shared" si="183"/>
        <v>CMDC-39.1</v>
      </c>
      <c r="C1030" s="26">
        <f t="shared" ref="C1030:C1037" si="184">C1029+1</f>
        <v>39</v>
      </c>
      <c r="D1030" s="26">
        <v>1</v>
      </c>
      <c r="E1030" s="137" t="s">
        <v>483</v>
      </c>
      <c r="F1030" s="26" t="s">
        <v>106</v>
      </c>
      <c r="G1030" s="26" t="s">
        <v>140</v>
      </c>
      <c r="H1030" s="19">
        <v>1</v>
      </c>
      <c r="I1030" s="19">
        <v>1</v>
      </c>
      <c r="J1030" s="19">
        <v>1</v>
      </c>
    </row>
    <row r="1031" spans="1:10" hidden="1" outlineLevel="2" x14ac:dyDescent="0.2">
      <c r="A1031" s="19" t="str">
        <f t="shared" si="182"/>
        <v>CMDC-40</v>
      </c>
      <c r="B1031" s="27" t="str">
        <f t="shared" si="183"/>
        <v>CMDC-40.1</v>
      </c>
      <c r="C1031" s="26">
        <f t="shared" si="184"/>
        <v>40</v>
      </c>
      <c r="D1031" s="26">
        <v>1</v>
      </c>
      <c r="E1031" s="102" t="s">
        <v>484</v>
      </c>
      <c r="F1031" s="26" t="s">
        <v>113</v>
      </c>
      <c r="G1031" s="26" t="s">
        <v>140</v>
      </c>
      <c r="H1031" s="19">
        <v>1</v>
      </c>
      <c r="I1031" s="19">
        <v>1</v>
      </c>
      <c r="J1031" s="19">
        <v>1</v>
      </c>
    </row>
    <row r="1032" spans="1:10" ht="25.5" hidden="1" outlineLevel="2" x14ac:dyDescent="0.2">
      <c r="A1032" s="19" t="str">
        <f t="shared" si="182"/>
        <v>CMDC-41</v>
      </c>
      <c r="B1032" s="27" t="str">
        <f t="shared" si="183"/>
        <v>CMDC-41.1</v>
      </c>
      <c r="C1032" s="26">
        <f t="shared" si="184"/>
        <v>41</v>
      </c>
      <c r="D1032" s="26">
        <v>1</v>
      </c>
      <c r="E1032" s="102" t="s">
        <v>485</v>
      </c>
      <c r="F1032" s="26" t="s">
        <v>459</v>
      </c>
      <c r="G1032" s="26" t="s">
        <v>366</v>
      </c>
      <c r="H1032" s="19">
        <v>1</v>
      </c>
      <c r="I1032" s="19">
        <v>1</v>
      </c>
      <c r="J1032" s="19">
        <v>1</v>
      </c>
    </row>
    <row r="1033" spans="1:10" ht="25.5" hidden="1" outlineLevel="2" x14ac:dyDescent="0.2">
      <c r="A1033" s="19" t="str">
        <f t="shared" si="182"/>
        <v>CMDC-42</v>
      </c>
      <c r="B1033" s="27" t="str">
        <f t="shared" si="183"/>
        <v>CMDC-42.1</v>
      </c>
      <c r="C1033" s="26">
        <f t="shared" si="184"/>
        <v>42</v>
      </c>
      <c r="D1033" s="26">
        <v>1</v>
      </c>
      <c r="E1033" s="102" t="s">
        <v>486</v>
      </c>
      <c r="F1033" s="26" t="s">
        <v>486</v>
      </c>
      <c r="G1033" s="26" t="s">
        <v>366</v>
      </c>
      <c r="H1033" s="19">
        <v>2</v>
      </c>
      <c r="I1033" s="19">
        <v>4</v>
      </c>
      <c r="J1033" s="19">
        <v>4</v>
      </c>
    </row>
    <row r="1034" spans="1:10" ht="25.5" hidden="1" outlineLevel="2" x14ac:dyDescent="0.2">
      <c r="A1034" s="19" t="str">
        <f t="shared" si="182"/>
        <v>CMDC-43</v>
      </c>
      <c r="B1034" s="27" t="str">
        <f t="shared" si="183"/>
        <v>CMDC-43.1</v>
      </c>
      <c r="C1034" s="26">
        <f t="shared" si="184"/>
        <v>43</v>
      </c>
      <c r="D1034" s="26">
        <v>1</v>
      </c>
      <c r="E1034" s="102" t="s">
        <v>487</v>
      </c>
      <c r="F1034" s="26" t="s">
        <v>459</v>
      </c>
      <c r="G1034" s="26" t="s">
        <v>366</v>
      </c>
      <c r="H1034" s="19" t="s">
        <v>458</v>
      </c>
      <c r="I1034" s="19" t="s">
        <v>458</v>
      </c>
      <c r="J1034" s="19" t="s">
        <v>458</v>
      </c>
    </row>
    <row r="1035" spans="1:10" ht="25.5" hidden="1" outlineLevel="2" x14ac:dyDescent="0.2">
      <c r="A1035" s="19" t="str">
        <f t="shared" si="182"/>
        <v>CMDC-44</v>
      </c>
      <c r="B1035" s="27" t="str">
        <f t="shared" si="183"/>
        <v>CMDC-44.1</v>
      </c>
      <c r="C1035" s="26">
        <f t="shared" si="184"/>
        <v>44</v>
      </c>
      <c r="D1035" s="26">
        <v>1</v>
      </c>
      <c r="E1035" s="102" t="s">
        <v>488</v>
      </c>
      <c r="F1035" s="26" t="s">
        <v>113</v>
      </c>
      <c r="G1035" s="26" t="s">
        <v>140</v>
      </c>
      <c r="H1035" s="19" t="s">
        <v>458</v>
      </c>
      <c r="I1035" s="19" t="s">
        <v>458</v>
      </c>
      <c r="J1035" s="19" t="s">
        <v>458</v>
      </c>
    </row>
    <row r="1036" spans="1:10" ht="25.5" hidden="1" outlineLevel="2" x14ac:dyDescent="0.2">
      <c r="A1036" s="19" t="str">
        <f t="shared" si="182"/>
        <v>CMDC-45</v>
      </c>
      <c r="B1036" s="27" t="str">
        <f t="shared" si="183"/>
        <v>CMDC-45.1</v>
      </c>
      <c r="C1036" s="26">
        <f t="shared" si="184"/>
        <v>45</v>
      </c>
      <c r="D1036" s="26">
        <v>1</v>
      </c>
      <c r="E1036" s="102" t="s">
        <v>489</v>
      </c>
      <c r="F1036" s="26" t="s">
        <v>459</v>
      </c>
      <c r="G1036" s="26" t="s">
        <v>366</v>
      </c>
      <c r="H1036" s="19" t="s">
        <v>458</v>
      </c>
      <c r="I1036" s="19" t="s">
        <v>458</v>
      </c>
      <c r="J1036" s="19" t="s">
        <v>458</v>
      </c>
    </row>
    <row r="1037" spans="1:10" ht="25.5" hidden="1" outlineLevel="2" x14ac:dyDescent="0.2">
      <c r="A1037" s="19" t="str">
        <f t="shared" si="182"/>
        <v>CMDC-46</v>
      </c>
      <c r="B1037" s="27" t="str">
        <f t="shared" si="183"/>
        <v>CMDC-46.1</v>
      </c>
      <c r="C1037" s="26">
        <f t="shared" si="184"/>
        <v>46</v>
      </c>
      <c r="D1037" s="26">
        <v>1</v>
      </c>
      <c r="E1037" s="102" t="s">
        <v>490</v>
      </c>
      <c r="F1037" s="26" t="s">
        <v>113</v>
      </c>
      <c r="G1037" s="26" t="s">
        <v>140</v>
      </c>
      <c r="H1037" s="19" t="s">
        <v>458</v>
      </c>
      <c r="I1037" s="19" t="s">
        <v>458</v>
      </c>
      <c r="J1037" s="19" t="s">
        <v>458</v>
      </c>
    </row>
    <row r="1038" spans="1:10" outlineLevel="1" x14ac:dyDescent="0.2">
      <c r="A1038" s="19"/>
      <c r="C1038" s="27" t="s">
        <v>91</v>
      </c>
      <c r="D1038" s="27"/>
      <c r="E1038" s="225" t="s">
        <v>491</v>
      </c>
      <c r="F1038" s="26"/>
      <c r="G1038" s="26"/>
      <c r="H1038" s="19">
        <f>SUM(H1039:H1040)</f>
        <v>8</v>
      </c>
      <c r="I1038" s="19">
        <f>SUM(I1039:I1040)</f>
        <v>8</v>
      </c>
      <c r="J1038" s="19">
        <f>SUM(J1039:J1040)</f>
        <v>8</v>
      </c>
    </row>
    <row r="1039" spans="1:10" outlineLevel="2" x14ac:dyDescent="0.2">
      <c r="A1039" s="19" t="str">
        <f t="shared" si="182"/>
        <v>CMDC-47</v>
      </c>
      <c r="B1039" s="27" t="str">
        <f t="shared" si="183"/>
        <v>CMDC-47.1</v>
      </c>
      <c r="C1039" s="27">
        <f>C1037+1</f>
        <v>47</v>
      </c>
      <c r="D1039" s="27">
        <v>1</v>
      </c>
      <c r="E1039" s="138" t="s">
        <v>492</v>
      </c>
      <c r="F1039" s="18" t="s">
        <v>113</v>
      </c>
      <c r="G1039" s="18" t="s">
        <v>140</v>
      </c>
      <c r="H1039" s="131">
        <v>6</v>
      </c>
      <c r="I1039" s="131">
        <v>6</v>
      </c>
      <c r="J1039" s="131">
        <v>6</v>
      </c>
    </row>
    <row r="1040" spans="1:10" outlineLevel="2" x14ac:dyDescent="0.2">
      <c r="A1040" s="19" t="str">
        <f t="shared" si="182"/>
        <v>CMDC-48</v>
      </c>
      <c r="B1040" s="27" t="str">
        <f t="shared" si="183"/>
        <v>CMDC-48.1</v>
      </c>
      <c r="C1040" s="27">
        <f t="shared" ref="C1040" si="185">C1039+1</f>
        <v>48</v>
      </c>
      <c r="D1040" s="27">
        <v>1</v>
      </c>
      <c r="E1040" s="138" t="s">
        <v>964</v>
      </c>
      <c r="F1040" s="18" t="s">
        <v>113</v>
      </c>
      <c r="G1040" s="18" t="s">
        <v>140</v>
      </c>
      <c r="H1040" s="131">
        <v>2</v>
      </c>
      <c r="I1040" s="131">
        <v>2</v>
      </c>
      <c r="J1040" s="131">
        <v>2</v>
      </c>
    </row>
    <row r="1041" spans="1:10" outlineLevel="1" x14ac:dyDescent="0.2">
      <c r="A1041" s="19"/>
      <c r="C1041" s="27" t="s">
        <v>92</v>
      </c>
      <c r="D1041" s="27"/>
      <c r="E1041" s="225" t="s">
        <v>93</v>
      </c>
      <c r="F1041" s="26"/>
      <c r="G1041" s="26"/>
      <c r="H1041" s="19">
        <f>SUM(H1042:H1047)</f>
        <v>6</v>
      </c>
      <c r="I1041" s="19">
        <f>SUM(I1042:I1047)</f>
        <v>6</v>
      </c>
      <c r="J1041" s="19">
        <f>SUM(J1042:J1047)</f>
        <v>6</v>
      </c>
    </row>
    <row r="1042" spans="1:10" ht="25.5" outlineLevel="2" x14ac:dyDescent="0.2">
      <c r="A1042" s="19" t="str">
        <f t="shared" si="182"/>
        <v>CMDC-49</v>
      </c>
      <c r="B1042" s="27" t="str">
        <f t="shared" si="183"/>
        <v>CMDC-49.1</v>
      </c>
      <c r="C1042" s="26">
        <f>C1040+1</f>
        <v>49</v>
      </c>
      <c r="D1042" s="26">
        <v>1</v>
      </c>
      <c r="E1042" s="39" t="s">
        <v>493</v>
      </c>
      <c r="F1042" s="26" t="s">
        <v>459</v>
      </c>
      <c r="G1042" s="26" t="s">
        <v>366</v>
      </c>
      <c r="H1042" s="19">
        <v>1</v>
      </c>
      <c r="I1042" s="19">
        <v>1</v>
      </c>
      <c r="J1042" s="19">
        <v>1</v>
      </c>
    </row>
    <row r="1043" spans="1:10" ht="25.5" outlineLevel="2" x14ac:dyDescent="0.2">
      <c r="A1043" s="19" t="str">
        <f t="shared" si="182"/>
        <v>CMDC-50</v>
      </c>
      <c r="B1043" s="27" t="str">
        <f t="shared" si="183"/>
        <v>CMDC-50.1</v>
      </c>
      <c r="C1043" s="26">
        <f t="shared" ref="C1043:C1047" si="186">C1042+1</f>
        <v>50</v>
      </c>
      <c r="D1043" s="26">
        <v>1</v>
      </c>
      <c r="E1043" s="39" t="s">
        <v>494</v>
      </c>
      <c r="F1043" s="26" t="s">
        <v>113</v>
      </c>
      <c r="G1043" s="26" t="s">
        <v>140</v>
      </c>
      <c r="H1043" s="19" t="s">
        <v>458</v>
      </c>
      <c r="I1043" s="19" t="s">
        <v>458</v>
      </c>
      <c r="J1043" s="19" t="s">
        <v>458</v>
      </c>
    </row>
    <row r="1044" spans="1:10" ht="25.5" outlineLevel="2" x14ac:dyDescent="0.2">
      <c r="A1044" s="19" t="str">
        <f t="shared" si="182"/>
        <v>CMDC-51</v>
      </c>
      <c r="B1044" s="27" t="str">
        <f t="shared" si="183"/>
        <v>CMDC-51.1</v>
      </c>
      <c r="C1044" s="26">
        <f t="shared" si="186"/>
        <v>51</v>
      </c>
      <c r="D1044" s="26">
        <v>1</v>
      </c>
      <c r="E1044" s="39" t="s">
        <v>495</v>
      </c>
      <c r="F1044" s="26" t="s">
        <v>459</v>
      </c>
      <c r="G1044" s="26" t="s">
        <v>366</v>
      </c>
      <c r="H1044" s="19">
        <v>3</v>
      </c>
      <c r="I1044" s="19">
        <v>3</v>
      </c>
      <c r="J1044" s="19">
        <v>4</v>
      </c>
    </row>
    <row r="1045" spans="1:10" ht="25.5" outlineLevel="2" x14ac:dyDescent="0.2">
      <c r="A1045" s="19" t="str">
        <f t="shared" si="182"/>
        <v>CMDC-52</v>
      </c>
      <c r="B1045" s="27" t="str">
        <f t="shared" si="183"/>
        <v>CMDC-52.1</v>
      </c>
      <c r="C1045" s="26">
        <f t="shared" si="186"/>
        <v>52</v>
      </c>
      <c r="D1045" s="26">
        <v>1</v>
      </c>
      <c r="E1045" s="39" t="s">
        <v>496</v>
      </c>
      <c r="F1045" s="26" t="s">
        <v>113</v>
      </c>
      <c r="G1045" s="26" t="s">
        <v>140</v>
      </c>
      <c r="H1045" s="19">
        <v>1</v>
      </c>
      <c r="I1045" s="19">
        <v>1</v>
      </c>
      <c r="J1045" s="19" t="s">
        <v>458</v>
      </c>
    </row>
    <row r="1046" spans="1:10" ht="25.5" outlineLevel="2" x14ac:dyDescent="0.2">
      <c r="A1046" s="19" t="str">
        <f t="shared" si="182"/>
        <v>CMDC-53</v>
      </c>
      <c r="B1046" s="27" t="str">
        <f t="shared" si="183"/>
        <v>CMDC-53.1</v>
      </c>
      <c r="C1046" s="26">
        <f t="shared" si="186"/>
        <v>53</v>
      </c>
      <c r="D1046" s="26">
        <v>1</v>
      </c>
      <c r="E1046" s="39" t="s">
        <v>497</v>
      </c>
      <c r="F1046" s="26" t="s">
        <v>459</v>
      </c>
      <c r="G1046" s="26" t="s">
        <v>366</v>
      </c>
      <c r="H1046" s="19" t="s">
        <v>458</v>
      </c>
      <c r="I1046" s="19" t="s">
        <v>458</v>
      </c>
      <c r="J1046" s="19">
        <v>1</v>
      </c>
    </row>
    <row r="1047" spans="1:10" ht="25.5" outlineLevel="2" x14ac:dyDescent="0.2">
      <c r="A1047" s="19" t="str">
        <f t="shared" si="182"/>
        <v>CMDC-54</v>
      </c>
      <c r="B1047" s="27" t="str">
        <f t="shared" si="183"/>
        <v>CMDC-54.1</v>
      </c>
      <c r="C1047" s="26">
        <f t="shared" si="186"/>
        <v>54</v>
      </c>
      <c r="D1047" s="26">
        <v>1</v>
      </c>
      <c r="E1047" s="39" t="s">
        <v>498</v>
      </c>
      <c r="F1047" s="26" t="s">
        <v>113</v>
      </c>
      <c r="G1047" s="26" t="s">
        <v>140</v>
      </c>
      <c r="H1047" s="19">
        <v>1</v>
      </c>
      <c r="I1047" s="19">
        <v>1</v>
      </c>
      <c r="J1047" s="19" t="s">
        <v>458</v>
      </c>
    </row>
    <row r="1048" spans="1:10" outlineLevel="1" collapsed="1" x14ac:dyDescent="0.2">
      <c r="A1048" s="19"/>
      <c r="C1048" s="27" t="s">
        <v>94</v>
      </c>
      <c r="D1048" s="27"/>
      <c r="E1048" s="225" t="s">
        <v>95</v>
      </c>
      <c r="F1048" s="26"/>
      <c r="G1048" s="26"/>
      <c r="H1048" s="19">
        <f t="shared" ref="H1048:J1048" si="187">SUM(H1049:H1052)</f>
        <v>3</v>
      </c>
      <c r="I1048" s="19">
        <f t="shared" si="187"/>
        <v>3</v>
      </c>
      <c r="J1048" s="19">
        <f t="shared" si="187"/>
        <v>3</v>
      </c>
    </row>
    <row r="1049" spans="1:10" ht="25.5" hidden="1" outlineLevel="2" x14ac:dyDescent="0.2">
      <c r="A1049" s="19" t="str">
        <f t="shared" si="182"/>
        <v>CMDC-55</v>
      </c>
      <c r="B1049" s="27" t="str">
        <f t="shared" si="183"/>
        <v>CMDC-55.1</v>
      </c>
      <c r="C1049" s="26">
        <f>C1047+1</f>
        <v>55</v>
      </c>
      <c r="D1049" s="26">
        <v>1</v>
      </c>
      <c r="E1049" s="11" t="s">
        <v>965</v>
      </c>
      <c r="F1049" s="11" t="s">
        <v>459</v>
      </c>
      <c r="G1049" s="122" t="s">
        <v>366</v>
      </c>
      <c r="H1049" s="131" t="s">
        <v>458</v>
      </c>
      <c r="I1049" s="131" t="s">
        <v>458</v>
      </c>
      <c r="J1049" s="131">
        <v>1</v>
      </c>
    </row>
    <row r="1050" spans="1:10" hidden="1" outlineLevel="2" x14ac:dyDescent="0.2">
      <c r="A1050" s="19" t="str">
        <f t="shared" si="182"/>
        <v>CMDC-56</v>
      </c>
      <c r="B1050" s="27" t="str">
        <f t="shared" si="183"/>
        <v>CMDC-56.1</v>
      </c>
      <c r="C1050" s="26">
        <f t="shared" ref="C1050:C1052" si="188">C1049+1</f>
        <v>56</v>
      </c>
      <c r="D1050" s="26">
        <v>1</v>
      </c>
      <c r="E1050" s="11" t="s">
        <v>966</v>
      </c>
      <c r="F1050" s="11" t="s">
        <v>113</v>
      </c>
      <c r="G1050" s="122" t="s">
        <v>140</v>
      </c>
      <c r="H1050" s="131">
        <v>2</v>
      </c>
      <c r="I1050" s="131">
        <v>2</v>
      </c>
      <c r="J1050" s="131">
        <v>1</v>
      </c>
    </row>
    <row r="1051" spans="1:10" ht="25.5" hidden="1" outlineLevel="2" x14ac:dyDescent="0.2">
      <c r="A1051" s="19" t="str">
        <f t="shared" si="182"/>
        <v>CMDC-57</v>
      </c>
      <c r="B1051" s="27" t="str">
        <f t="shared" si="183"/>
        <v>CMDC-57.1</v>
      </c>
      <c r="C1051" s="26">
        <f t="shared" si="188"/>
        <v>57</v>
      </c>
      <c r="D1051" s="26">
        <v>1</v>
      </c>
      <c r="E1051" s="11" t="s">
        <v>967</v>
      </c>
      <c r="F1051" s="11" t="s">
        <v>459</v>
      </c>
      <c r="G1051" s="122" t="s">
        <v>366</v>
      </c>
      <c r="H1051" s="131" t="s">
        <v>458</v>
      </c>
      <c r="I1051" s="131" t="s">
        <v>458</v>
      </c>
      <c r="J1051" s="131">
        <v>1</v>
      </c>
    </row>
    <row r="1052" spans="1:10" ht="25.5" hidden="1" outlineLevel="2" x14ac:dyDescent="0.2">
      <c r="A1052" s="19" t="str">
        <f t="shared" si="182"/>
        <v>CMDC-58</v>
      </c>
      <c r="B1052" s="27" t="str">
        <f t="shared" si="183"/>
        <v>CMDC-58.1</v>
      </c>
      <c r="C1052" s="26">
        <f t="shared" si="188"/>
        <v>58</v>
      </c>
      <c r="D1052" s="26">
        <v>1</v>
      </c>
      <c r="E1052" s="11" t="s">
        <v>968</v>
      </c>
      <c r="F1052" s="11" t="s">
        <v>113</v>
      </c>
      <c r="G1052" s="122" t="s">
        <v>369</v>
      </c>
      <c r="H1052" s="131">
        <v>1</v>
      </c>
      <c r="I1052" s="131">
        <v>1</v>
      </c>
      <c r="J1052" s="131" t="s">
        <v>458</v>
      </c>
    </row>
    <row r="1053" spans="1:10" outlineLevel="1" collapsed="1" x14ac:dyDescent="0.2">
      <c r="A1053" s="19"/>
      <c r="C1053" s="26" t="s">
        <v>96</v>
      </c>
      <c r="D1053" s="26"/>
      <c r="E1053" s="229" t="s">
        <v>97</v>
      </c>
      <c r="F1053" s="26"/>
      <c r="G1053" s="26"/>
      <c r="H1053" s="19">
        <f>H1054+H1055</f>
        <v>3</v>
      </c>
      <c r="I1053" s="19">
        <f>I1054+I1055</f>
        <v>3</v>
      </c>
      <c r="J1053" s="19">
        <f>J1054+J1055</f>
        <v>3</v>
      </c>
    </row>
    <row r="1054" spans="1:10" hidden="1" outlineLevel="2" x14ac:dyDescent="0.2">
      <c r="A1054" s="19" t="str">
        <f t="shared" si="182"/>
        <v>CMDC-26</v>
      </c>
      <c r="B1054" s="27" t="str">
        <f t="shared" si="183"/>
        <v>CMDC-26.2</v>
      </c>
      <c r="C1054" s="26">
        <v>26</v>
      </c>
      <c r="D1054" s="26">
        <f>D1050+1</f>
        <v>2</v>
      </c>
      <c r="E1054" s="9" t="s">
        <v>504</v>
      </c>
      <c r="F1054" s="26" t="s">
        <v>113</v>
      </c>
      <c r="G1054" s="26" t="s">
        <v>140</v>
      </c>
      <c r="H1054" s="19">
        <v>2</v>
      </c>
      <c r="I1054" s="19">
        <v>1</v>
      </c>
      <c r="J1054" s="19">
        <v>1</v>
      </c>
    </row>
    <row r="1055" spans="1:10" ht="25.5" hidden="1" outlineLevel="2" x14ac:dyDescent="0.2">
      <c r="A1055" s="19" t="str">
        <f t="shared" si="182"/>
        <v>CMDC-18</v>
      </c>
      <c r="B1055" s="27" t="str">
        <f t="shared" si="183"/>
        <v>CMDC-18.2</v>
      </c>
      <c r="C1055" s="26">
        <v>18</v>
      </c>
      <c r="D1055" s="26">
        <v>2</v>
      </c>
      <c r="E1055" s="230" t="s">
        <v>464</v>
      </c>
      <c r="F1055" s="26" t="s">
        <v>459</v>
      </c>
      <c r="G1055" s="26" t="s">
        <v>366</v>
      </c>
      <c r="H1055" s="19">
        <v>1</v>
      </c>
      <c r="I1055" s="19">
        <v>2</v>
      </c>
      <c r="J1055" s="19">
        <v>2</v>
      </c>
    </row>
    <row r="1056" spans="1:10" outlineLevel="1" x14ac:dyDescent="0.2">
      <c r="A1056" s="19"/>
      <c r="C1056" s="26" t="s">
        <v>98</v>
      </c>
      <c r="D1056" s="26"/>
      <c r="E1056" s="229" t="s">
        <v>99</v>
      </c>
      <c r="F1056" s="26"/>
      <c r="G1056" s="26"/>
      <c r="H1056" s="19">
        <f t="shared" ref="H1056:J1056" si="189">SUM(H1057:H1062)</f>
        <v>4</v>
      </c>
      <c r="I1056" s="19">
        <f t="shared" si="189"/>
        <v>4</v>
      </c>
      <c r="J1056" s="19">
        <f t="shared" si="189"/>
        <v>4</v>
      </c>
    </row>
    <row r="1057" spans="1:10" ht="25.5" outlineLevel="2" x14ac:dyDescent="0.2">
      <c r="A1057" s="19" t="str">
        <f t="shared" si="182"/>
        <v>CMDC-59</v>
      </c>
      <c r="B1057" s="27" t="str">
        <f t="shared" si="183"/>
        <v>CMDC-59.1</v>
      </c>
      <c r="C1057" s="26">
        <f>C1052+1</f>
        <v>59</v>
      </c>
      <c r="D1057" s="26">
        <v>1</v>
      </c>
      <c r="E1057" s="11" t="s">
        <v>969</v>
      </c>
      <c r="F1057" s="18" t="s">
        <v>113</v>
      </c>
      <c r="G1057" s="18" t="s">
        <v>366</v>
      </c>
      <c r="H1057" s="131">
        <f>SUM(H1058:H1062)</f>
        <v>2</v>
      </c>
      <c r="I1057" s="131">
        <f>SUM(I1058:I1062)</f>
        <v>2</v>
      </c>
      <c r="J1057" s="19" t="s">
        <v>458</v>
      </c>
    </row>
    <row r="1058" spans="1:10" ht="25.5" outlineLevel="2" x14ac:dyDescent="0.2">
      <c r="A1058" s="19" t="str">
        <f t="shared" si="182"/>
        <v>CMDC-60</v>
      </c>
      <c r="B1058" s="27" t="str">
        <f t="shared" si="183"/>
        <v>CMDC-60.1</v>
      </c>
      <c r="C1058" s="26">
        <f t="shared" ref="C1058:C1062" si="190">C1057+1</f>
        <v>60</v>
      </c>
      <c r="D1058" s="26">
        <v>1</v>
      </c>
      <c r="E1058" s="11" t="s">
        <v>970</v>
      </c>
      <c r="F1058" s="18" t="s">
        <v>113</v>
      </c>
      <c r="G1058" s="18" t="s">
        <v>140</v>
      </c>
      <c r="H1058" s="18" t="s">
        <v>458</v>
      </c>
      <c r="I1058" s="18" t="s">
        <v>458</v>
      </c>
      <c r="J1058" s="19">
        <v>1</v>
      </c>
    </row>
    <row r="1059" spans="1:10" ht="25.5" outlineLevel="2" x14ac:dyDescent="0.2">
      <c r="A1059" s="19" t="str">
        <f t="shared" si="182"/>
        <v>CMDC-61</v>
      </c>
      <c r="B1059" s="27" t="str">
        <f t="shared" si="183"/>
        <v>CMDC-61.1</v>
      </c>
      <c r="C1059" s="26">
        <f t="shared" si="190"/>
        <v>61</v>
      </c>
      <c r="D1059" s="26">
        <v>1</v>
      </c>
      <c r="E1059" s="11" t="s">
        <v>971</v>
      </c>
      <c r="F1059" s="18" t="s">
        <v>459</v>
      </c>
      <c r="G1059" s="18" t="s">
        <v>366</v>
      </c>
      <c r="H1059" s="18" t="s">
        <v>458</v>
      </c>
      <c r="I1059" s="18">
        <v>1</v>
      </c>
      <c r="J1059" s="19">
        <v>2</v>
      </c>
    </row>
    <row r="1060" spans="1:10" ht="25.5" outlineLevel="2" x14ac:dyDescent="0.2">
      <c r="A1060" s="19" t="str">
        <f t="shared" si="182"/>
        <v>CMDC-62</v>
      </c>
      <c r="B1060" s="27" t="str">
        <f t="shared" si="183"/>
        <v>CMDC-62.1</v>
      </c>
      <c r="C1060" s="26">
        <f t="shared" si="190"/>
        <v>62</v>
      </c>
      <c r="D1060" s="26">
        <v>1</v>
      </c>
      <c r="E1060" s="11" t="s">
        <v>972</v>
      </c>
      <c r="F1060" s="18" t="s">
        <v>113</v>
      </c>
      <c r="G1060" s="18" t="s">
        <v>140</v>
      </c>
      <c r="H1060" s="18">
        <v>1</v>
      </c>
      <c r="I1060" s="18" t="s">
        <v>458</v>
      </c>
      <c r="J1060" s="19">
        <v>1</v>
      </c>
    </row>
    <row r="1061" spans="1:10" ht="25.5" outlineLevel="2" x14ac:dyDescent="0.2">
      <c r="A1061" s="19" t="str">
        <f t="shared" si="182"/>
        <v>CMDC-63</v>
      </c>
      <c r="B1061" s="27" t="str">
        <f t="shared" si="183"/>
        <v>CMDC-63.1</v>
      </c>
      <c r="C1061" s="26">
        <f t="shared" si="190"/>
        <v>63</v>
      </c>
      <c r="D1061" s="26">
        <v>1</v>
      </c>
      <c r="E1061" s="11" t="s">
        <v>973</v>
      </c>
      <c r="F1061" s="18" t="s">
        <v>459</v>
      </c>
      <c r="G1061" s="18" t="s">
        <v>366</v>
      </c>
      <c r="H1061" s="18" t="s">
        <v>458</v>
      </c>
      <c r="I1061" s="18">
        <v>1</v>
      </c>
      <c r="J1061" s="19" t="s">
        <v>458</v>
      </c>
    </row>
    <row r="1062" spans="1:10" ht="25.5" outlineLevel="2" x14ac:dyDescent="0.2">
      <c r="A1062" s="19" t="str">
        <f t="shared" si="182"/>
        <v>CMDC-64</v>
      </c>
      <c r="B1062" s="27" t="str">
        <f t="shared" si="183"/>
        <v>CMDC-64.1</v>
      </c>
      <c r="C1062" s="26">
        <f t="shared" si="190"/>
        <v>64</v>
      </c>
      <c r="D1062" s="26">
        <v>1</v>
      </c>
      <c r="E1062" s="11" t="s">
        <v>974</v>
      </c>
      <c r="F1062" s="18" t="s">
        <v>113</v>
      </c>
      <c r="G1062" s="18" t="s">
        <v>140</v>
      </c>
      <c r="H1062" s="18">
        <v>1</v>
      </c>
      <c r="I1062" s="18" t="s">
        <v>458</v>
      </c>
      <c r="J1062" s="19" t="s">
        <v>458</v>
      </c>
    </row>
    <row r="1063" spans="1:10" outlineLevel="1" collapsed="1" x14ac:dyDescent="0.2">
      <c r="A1063" s="19"/>
      <c r="C1063" s="26" t="s">
        <v>100</v>
      </c>
      <c r="D1063" s="26"/>
      <c r="E1063" s="229" t="s">
        <v>101</v>
      </c>
      <c r="F1063" s="28"/>
      <c r="G1063" s="26"/>
      <c r="H1063" s="19">
        <f>H1064</f>
        <v>1</v>
      </c>
      <c r="I1063" s="19">
        <f>I1064</f>
        <v>1</v>
      </c>
      <c r="J1063" s="19">
        <f>J1064</f>
        <v>1</v>
      </c>
    </row>
    <row r="1064" spans="1:10" hidden="1" outlineLevel="2" x14ac:dyDescent="0.2">
      <c r="A1064" s="19" t="str">
        <f t="shared" ref="A1064" si="191">IF(ISBLANK(C1064),"",_xlfn.CONCAT("CMDC","-",C1064))</f>
        <v>CMDC-26</v>
      </c>
      <c r="B1064" s="27" t="str">
        <f t="shared" ref="B1064" si="192">IF(ISBLANK(D1064),"",_xlfn.CONCAT(A1064,".",D1064))</f>
        <v>CMDC-26.3</v>
      </c>
      <c r="C1064" s="26">
        <v>26</v>
      </c>
      <c r="D1064" s="26">
        <v>3</v>
      </c>
      <c r="E1064" s="175" t="s">
        <v>504</v>
      </c>
      <c r="F1064" s="18" t="s">
        <v>113</v>
      </c>
      <c r="G1064" s="18" t="s">
        <v>140</v>
      </c>
      <c r="H1064" s="131">
        <v>1</v>
      </c>
      <c r="I1064" s="131">
        <v>1</v>
      </c>
      <c r="J1064" s="131">
        <v>1</v>
      </c>
    </row>
    <row r="1065" spans="1:10" outlineLevel="1" collapsed="1" x14ac:dyDescent="0.2">
      <c r="A1065" s="19"/>
      <c r="C1065" s="26" t="s">
        <v>102</v>
      </c>
      <c r="D1065" s="26"/>
      <c r="E1065" s="229" t="s">
        <v>499</v>
      </c>
      <c r="F1065" s="26"/>
      <c r="G1065" s="26"/>
      <c r="H1065" s="19">
        <f>SUM(H1066:H1069)</f>
        <v>4</v>
      </c>
      <c r="I1065" s="19">
        <f>SUM(I1066:I1069)</f>
        <v>4</v>
      </c>
      <c r="J1065" s="19">
        <f>SUM(J1066:J1069)</f>
        <v>4</v>
      </c>
    </row>
    <row r="1066" spans="1:10" hidden="1" outlineLevel="2" x14ac:dyDescent="0.2">
      <c r="A1066" s="19" t="str">
        <f t="shared" ref="A1066:A1069" si="193">IF(ISBLANK(C1066),"",_xlfn.CONCAT("CMDC","-",C1066))</f>
        <v>CMDC-65</v>
      </c>
      <c r="B1066" s="27" t="str">
        <f t="shared" ref="B1066:B1069" si="194">IF(ISBLANK(D1066),"",_xlfn.CONCAT(A1066,".",D1066))</f>
        <v>CMDC-65.1</v>
      </c>
      <c r="C1066" s="26">
        <f>C1062+1</f>
        <v>65</v>
      </c>
      <c r="D1066" s="26">
        <v>1</v>
      </c>
      <c r="E1066" s="176" t="s">
        <v>127</v>
      </c>
      <c r="F1066" s="26" t="s">
        <v>127</v>
      </c>
      <c r="G1066" s="26" t="s">
        <v>363</v>
      </c>
      <c r="H1066" s="18">
        <v>3</v>
      </c>
      <c r="I1066" s="18">
        <v>3</v>
      </c>
      <c r="J1066" s="18">
        <v>3</v>
      </c>
    </row>
    <row r="1067" spans="1:10" ht="25.5" hidden="1" outlineLevel="2" x14ac:dyDescent="0.2">
      <c r="A1067" s="19" t="str">
        <f t="shared" si="193"/>
        <v>CMDC-66</v>
      </c>
      <c r="B1067" s="27" t="str">
        <f t="shared" si="194"/>
        <v>CMDC-66.1</v>
      </c>
      <c r="C1067" s="27">
        <f>C1066+1</f>
        <v>66</v>
      </c>
      <c r="D1067" s="27">
        <v>1</v>
      </c>
      <c r="E1067" s="176" t="s">
        <v>500</v>
      </c>
      <c r="F1067" s="26" t="s">
        <v>500</v>
      </c>
      <c r="G1067" s="26" t="s">
        <v>363</v>
      </c>
      <c r="H1067" s="18" t="s">
        <v>458</v>
      </c>
      <c r="I1067" s="18" t="s">
        <v>458</v>
      </c>
      <c r="J1067" s="18" t="s">
        <v>458</v>
      </c>
    </row>
    <row r="1068" spans="1:10" ht="25.5" hidden="1" outlineLevel="2" x14ac:dyDescent="0.2">
      <c r="A1068" s="19" t="str">
        <f t="shared" si="193"/>
        <v>CMDC-67</v>
      </c>
      <c r="B1068" s="27" t="str">
        <f t="shared" si="194"/>
        <v>CMDC-67.1</v>
      </c>
      <c r="C1068" s="27">
        <f t="shared" ref="C1068:C1069" si="195">C1067+1</f>
        <v>67</v>
      </c>
      <c r="D1068" s="27">
        <v>1</v>
      </c>
      <c r="E1068" s="176" t="s">
        <v>975</v>
      </c>
      <c r="F1068" s="177" t="s">
        <v>982</v>
      </c>
      <c r="G1068" s="26" t="s">
        <v>140</v>
      </c>
      <c r="H1068" s="18" t="s">
        <v>458</v>
      </c>
      <c r="I1068" s="18" t="s">
        <v>458</v>
      </c>
      <c r="J1068" s="18" t="s">
        <v>458</v>
      </c>
    </row>
    <row r="1069" spans="1:10" hidden="1" outlineLevel="2" x14ac:dyDescent="0.2">
      <c r="A1069" s="19" t="str">
        <f t="shared" si="193"/>
        <v>CMDC-68</v>
      </c>
      <c r="B1069" s="27" t="str">
        <f t="shared" si="194"/>
        <v>CMDC-68.1</v>
      </c>
      <c r="C1069" s="27">
        <f t="shared" si="195"/>
        <v>68</v>
      </c>
      <c r="D1069" s="27">
        <v>1</v>
      </c>
      <c r="E1069" s="176" t="s">
        <v>501</v>
      </c>
      <c r="F1069" s="26" t="s">
        <v>501</v>
      </c>
      <c r="G1069" s="26" t="s">
        <v>140</v>
      </c>
      <c r="H1069" s="18">
        <v>1</v>
      </c>
      <c r="I1069" s="18">
        <v>1</v>
      </c>
      <c r="J1069" s="18">
        <v>1</v>
      </c>
    </row>
    <row r="1070" spans="1:10" outlineLevel="1" x14ac:dyDescent="0.2">
      <c r="A1070" s="19"/>
      <c r="C1070" s="26" t="s">
        <v>103</v>
      </c>
      <c r="D1070" s="26"/>
      <c r="E1070" s="229" t="s">
        <v>502</v>
      </c>
      <c r="F1070" s="26"/>
      <c r="G1070" s="26"/>
      <c r="H1070" s="19">
        <f t="shared" ref="H1070:J1070" si="196">SUM(H1071:H1076)</f>
        <v>4</v>
      </c>
      <c r="I1070" s="19">
        <f t="shared" si="196"/>
        <v>4</v>
      </c>
      <c r="J1070" s="19">
        <f t="shared" si="196"/>
        <v>4</v>
      </c>
    </row>
    <row r="1071" spans="1:10" ht="25.5" outlineLevel="2" x14ac:dyDescent="0.2">
      <c r="A1071" s="19" t="str">
        <f t="shared" ref="A1071:A1076" si="197">IF(ISBLANK(C1071),"",_xlfn.CONCAT("CMDC","-",C1071))</f>
        <v>CMDC-18</v>
      </c>
      <c r="B1071" s="27" t="str">
        <f t="shared" ref="B1071:B1076" si="198">IF(ISBLANK(D1071),"",_xlfn.CONCAT(A1071,".",D1071))</f>
        <v>CMDC-18.3</v>
      </c>
      <c r="C1071" s="26">
        <v>18</v>
      </c>
      <c r="D1071" s="26">
        <v>3</v>
      </c>
      <c r="E1071" s="9" t="s">
        <v>464</v>
      </c>
      <c r="F1071" s="18" t="s">
        <v>459</v>
      </c>
      <c r="G1071" s="18" t="s">
        <v>366</v>
      </c>
      <c r="H1071" s="131">
        <v>1</v>
      </c>
      <c r="I1071" s="131">
        <v>1</v>
      </c>
      <c r="J1071" s="131">
        <v>1</v>
      </c>
    </row>
    <row r="1072" spans="1:10" ht="25.5" outlineLevel="2" x14ac:dyDescent="0.2">
      <c r="A1072" s="19" t="str">
        <f t="shared" si="197"/>
        <v>CMDC-26</v>
      </c>
      <c r="B1072" s="27" t="str">
        <f t="shared" si="198"/>
        <v>CMDC-26.4</v>
      </c>
      <c r="C1072" s="26">
        <v>26</v>
      </c>
      <c r="D1072" s="26">
        <f t="shared" ref="D1072" si="199">D1071+1</f>
        <v>4</v>
      </c>
      <c r="E1072" s="139" t="s">
        <v>504</v>
      </c>
      <c r="F1072" s="18" t="s">
        <v>113</v>
      </c>
      <c r="G1072" s="18" t="s">
        <v>140</v>
      </c>
      <c r="H1072" s="18" t="s">
        <v>458</v>
      </c>
      <c r="I1072" s="18" t="s">
        <v>458</v>
      </c>
      <c r="J1072" s="18" t="s">
        <v>458</v>
      </c>
    </row>
    <row r="1073" spans="1:10" ht="38.25" outlineLevel="2" x14ac:dyDescent="0.2">
      <c r="A1073" s="19" t="str">
        <f t="shared" si="197"/>
        <v>CMDC-69</v>
      </c>
      <c r="B1073" s="27" t="str">
        <f t="shared" si="198"/>
        <v>CMDC-69.1</v>
      </c>
      <c r="C1073" s="26">
        <f>C1069+1</f>
        <v>69</v>
      </c>
      <c r="D1073" s="26">
        <v>1</v>
      </c>
      <c r="E1073" s="138" t="s">
        <v>105</v>
      </c>
      <c r="F1073" s="122" t="s">
        <v>162</v>
      </c>
      <c r="G1073" s="18" t="s">
        <v>140</v>
      </c>
      <c r="H1073" s="131">
        <v>0</v>
      </c>
      <c r="I1073" s="131">
        <v>0</v>
      </c>
      <c r="J1073" s="131">
        <v>1</v>
      </c>
    </row>
    <row r="1074" spans="1:10" ht="38.25" outlineLevel="2" x14ac:dyDescent="0.2">
      <c r="A1074" s="19" t="str">
        <f t="shared" si="197"/>
        <v>CMDC-38</v>
      </c>
      <c r="B1074" s="27" t="str">
        <f t="shared" si="198"/>
        <v>CMDC-38.2</v>
      </c>
      <c r="C1074" s="26">
        <v>38</v>
      </c>
      <c r="D1074" s="26">
        <v>2</v>
      </c>
      <c r="E1074" s="138" t="s">
        <v>106</v>
      </c>
      <c r="F1074" s="122" t="s">
        <v>162</v>
      </c>
      <c r="G1074" s="18" t="s">
        <v>140</v>
      </c>
      <c r="H1074" s="131">
        <v>1</v>
      </c>
      <c r="I1074" s="131">
        <v>1</v>
      </c>
      <c r="J1074" s="131" t="s">
        <v>458</v>
      </c>
    </row>
    <row r="1075" spans="1:10" ht="25.5" outlineLevel="2" x14ac:dyDescent="0.2">
      <c r="A1075" s="19" t="str">
        <f t="shared" si="197"/>
        <v>CMDC-41</v>
      </c>
      <c r="B1075" s="27" t="str">
        <f t="shared" si="198"/>
        <v>CMDC-41.2</v>
      </c>
      <c r="C1075" s="26">
        <f>C1032</f>
        <v>41</v>
      </c>
      <c r="D1075" s="26">
        <v>2</v>
      </c>
      <c r="E1075" s="138" t="s">
        <v>485</v>
      </c>
      <c r="F1075" s="18" t="s">
        <v>459</v>
      </c>
      <c r="G1075" s="18" t="s">
        <v>366</v>
      </c>
      <c r="H1075" s="131">
        <v>0</v>
      </c>
      <c r="I1075" s="131">
        <v>0</v>
      </c>
      <c r="J1075" s="131">
        <v>1</v>
      </c>
    </row>
    <row r="1076" spans="1:10" outlineLevel="2" x14ac:dyDescent="0.2">
      <c r="A1076" s="19" t="str">
        <f t="shared" si="197"/>
        <v>CMDC-40</v>
      </c>
      <c r="B1076" s="27" t="str">
        <f t="shared" si="198"/>
        <v>CMDC-40.2</v>
      </c>
      <c r="C1076" s="26">
        <f>C1031</f>
        <v>40</v>
      </c>
      <c r="D1076" s="26">
        <v>2</v>
      </c>
      <c r="E1076" s="138" t="s">
        <v>484</v>
      </c>
      <c r="F1076" s="18" t="s">
        <v>113</v>
      </c>
      <c r="G1076" s="178" t="s">
        <v>366</v>
      </c>
      <c r="H1076" s="131">
        <v>2</v>
      </c>
      <c r="I1076" s="131">
        <v>2</v>
      </c>
      <c r="J1076" s="131">
        <v>1</v>
      </c>
    </row>
    <row r="1077" spans="1:10" outlineLevel="1" x14ac:dyDescent="0.2">
      <c r="A1077" s="19"/>
      <c r="C1077" s="26" t="s">
        <v>107</v>
      </c>
      <c r="D1077" s="26"/>
      <c r="E1077" s="39" t="s">
        <v>128</v>
      </c>
      <c r="F1077" s="26"/>
      <c r="G1077" s="26"/>
      <c r="H1077" s="19">
        <f t="shared" ref="H1077:J1077" si="200">SUM(H1078:H1082)</f>
        <v>4</v>
      </c>
      <c r="I1077" s="19">
        <f t="shared" si="200"/>
        <v>4</v>
      </c>
      <c r="J1077" s="19">
        <f t="shared" si="200"/>
        <v>4</v>
      </c>
    </row>
    <row r="1078" spans="1:10" outlineLevel="2" x14ac:dyDescent="0.2">
      <c r="A1078" s="19" t="str">
        <f t="shared" ref="A1078:A1082" si="201">IF(ISBLANK(C1078),"",_xlfn.CONCAT("CMDC","-",C1078))</f>
        <v>CMDC-13</v>
      </c>
      <c r="B1078" s="27" t="str">
        <f t="shared" ref="B1078:B1082" si="202">IF(ISBLANK(D1078),"",_xlfn.CONCAT(A1078,".",D1078))</f>
        <v>CMDC-13.2</v>
      </c>
      <c r="C1078" s="26">
        <f>C1000</f>
        <v>13</v>
      </c>
      <c r="D1078" s="26">
        <v>2</v>
      </c>
      <c r="E1078" s="138" t="s">
        <v>976</v>
      </c>
      <c r="F1078" s="132" t="s">
        <v>113</v>
      </c>
      <c r="G1078" s="178" t="s">
        <v>140</v>
      </c>
      <c r="H1078" s="131">
        <v>1</v>
      </c>
      <c r="I1078" s="131">
        <v>1</v>
      </c>
      <c r="J1078" s="131">
        <v>1</v>
      </c>
    </row>
    <row r="1079" spans="1:10" ht="25.5" outlineLevel="2" x14ac:dyDescent="0.2">
      <c r="A1079" s="19" t="str">
        <f t="shared" si="201"/>
        <v>CMDC-9</v>
      </c>
      <c r="B1079" s="27" t="str">
        <f t="shared" si="202"/>
        <v>CMDC-9.3</v>
      </c>
      <c r="C1079" s="26">
        <f>C990</f>
        <v>9</v>
      </c>
      <c r="D1079" s="26">
        <f t="shared" ref="D1079" si="203">D1078+1</f>
        <v>3</v>
      </c>
      <c r="E1079" s="138" t="s">
        <v>977</v>
      </c>
      <c r="F1079" s="132" t="s">
        <v>113</v>
      </c>
      <c r="G1079" s="178" t="s">
        <v>140</v>
      </c>
      <c r="H1079" s="131">
        <v>2</v>
      </c>
      <c r="I1079" s="131">
        <v>2</v>
      </c>
      <c r="J1079" s="131">
        <v>2</v>
      </c>
    </row>
    <row r="1080" spans="1:10" ht="25.5" outlineLevel="2" x14ac:dyDescent="0.2">
      <c r="A1080" s="19" t="str">
        <f t="shared" si="201"/>
        <v>CMDC-2</v>
      </c>
      <c r="B1080" s="27" t="str">
        <f t="shared" si="202"/>
        <v>CMDC-2.3</v>
      </c>
      <c r="C1080" s="26">
        <f>C981</f>
        <v>2</v>
      </c>
      <c r="D1080" s="26">
        <v>3</v>
      </c>
      <c r="E1080" s="138" t="s">
        <v>978</v>
      </c>
      <c r="F1080" s="132" t="s">
        <v>113</v>
      </c>
      <c r="G1080" s="178" t="s">
        <v>140</v>
      </c>
      <c r="H1080" s="131" t="s">
        <v>458</v>
      </c>
      <c r="I1080" s="131" t="s">
        <v>458</v>
      </c>
      <c r="J1080" s="131" t="s">
        <v>458</v>
      </c>
    </row>
    <row r="1081" spans="1:10" ht="25.5" outlineLevel="2" x14ac:dyDescent="0.2">
      <c r="A1081" s="19" t="str">
        <f t="shared" si="201"/>
        <v>CMDC-26</v>
      </c>
      <c r="B1081" s="27" t="str">
        <f t="shared" si="202"/>
        <v>CMDC-26.5</v>
      </c>
      <c r="C1081" s="26">
        <v>26</v>
      </c>
      <c r="D1081" s="26">
        <v>5</v>
      </c>
      <c r="E1081" s="138" t="s">
        <v>504</v>
      </c>
      <c r="F1081" s="132" t="s">
        <v>113</v>
      </c>
      <c r="G1081" s="178" t="s">
        <v>140</v>
      </c>
      <c r="H1081" s="131">
        <v>1</v>
      </c>
      <c r="I1081" s="131">
        <v>1</v>
      </c>
      <c r="J1081" s="131" t="s">
        <v>458</v>
      </c>
    </row>
    <row r="1082" spans="1:10" ht="25.5" outlineLevel="2" x14ac:dyDescent="0.2">
      <c r="A1082" s="19" t="str">
        <f t="shared" si="201"/>
        <v>CMDC-18</v>
      </c>
      <c r="B1082" s="27" t="str">
        <f t="shared" si="202"/>
        <v>CMDC-18.4</v>
      </c>
      <c r="C1082" s="26">
        <v>18</v>
      </c>
      <c r="D1082" s="26">
        <v>4</v>
      </c>
      <c r="E1082" s="138" t="s">
        <v>464</v>
      </c>
      <c r="F1082" s="132" t="s">
        <v>459</v>
      </c>
      <c r="G1082" s="178" t="s">
        <v>366</v>
      </c>
      <c r="H1082" s="131" t="s">
        <v>458</v>
      </c>
      <c r="I1082" s="131" t="s">
        <v>458</v>
      </c>
      <c r="J1082" s="131">
        <v>1</v>
      </c>
    </row>
    <row r="1083" spans="1:10" outlineLevel="1" collapsed="1" x14ac:dyDescent="0.2">
      <c r="A1083" s="19"/>
      <c r="C1083" s="26" t="s">
        <v>108</v>
      </c>
      <c r="D1083" s="26"/>
      <c r="E1083" s="39" t="s">
        <v>503</v>
      </c>
      <c r="F1083" s="87"/>
      <c r="G1083" s="26"/>
      <c r="H1083" s="19">
        <f>SUM(H1084:H1084)</f>
        <v>1</v>
      </c>
      <c r="I1083" s="19">
        <f>SUM(I1084:I1084)</f>
        <v>1</v>
      </c>
      <c r="J1083" s="19">
        <f>SUM(J1084:J1084)</f>
        <v>1</v>
      </c>
    </row>
    <row r="1084" spans="1:10" hidden="1" outlineLevel="2" x14ac:dyDescent="0.2">
      <c r="A1084" s="19" t="str">
        <f t="shared" ref="A1084" si="204">IF(ISBLANK(C1084),"",_xlfn.CONCAT("CMDC","-",C1084))</f>
        <v>CMDC-26</v>
      </c>
      <c r="B1084" s="27" t="str">
        <f t="shared" ref="B1084" si="205">IF(ISBLANK(D1084),"",_xlfn.CONCAT(A1084,".",D1084))</f>
        <v>CMDC-26.6</v>
      </c>
      <c r="C1084" s="26">
        <v>26</v>
      </c>
      <c r="D1084" s="26">
        <v>6</v>
      </c>
      <c r="E1084" s="39" t="s">
        <v>504</v>
      </c>
      <c r="F1084" s="26" t="s">
        <v>113</v>
      </c>
      <c r="G1084" s="26" t="s">
        <v>140</v>
      </c>
      <c r="H1084" s="19">
        <v>1</v>
      </c>
      <c r="I1084" s="19">
        <v>1</v>
      </c>
      <c r="J1084" s="19">
        <v>1</v>
      </c>
    </row>
    <row r="1085" spans="1:10" outlineLevel="1" x14ac:dyDescent="0.2">
      <c r="A1085" s="19"/>
      <c r="C1085" s="26" t="s">
        <v>109</v>
      </c>
      <c r="D1085" s="26"/>
      <c r="E1085" s="39" t="s">
        <v>505</v>
      </c>
      <c r="F1085" s="26"/>
      <c r="G1085" s="26"/>
      <c r="H1085" s="19">
        <f t="shared" ref="H1085:J1085" si="206">SUM(H1086:H1090)</f>
        <v>15</v>
      </c>
      <c r="I1085" s="19">
        <f t="shared" si="206"/>
        <v>15</v>
      </c>
      <c r="J1085" s="19">
        <f t="shared" si="206"/>
        <v>15</v>
      </c>
    </row>
    <row r="1086" spans="1:10" outlineLevel="2" x14ac:dyDescent="0.2">
      <c r="A1086" s="19" t="str">
        <f t="shared" ref="A1086:A1090" si="207">IF(ISBLANK(C1086),"",_xlfn.CONCAT("CMDC","-",C1086))</f>
        <v>CMDC-70</v>
      </c>
      <c r="B1086" s="27" t="str">
        <f t="shared" ref="B1086:B1090" si="208">IF(ISBLANK(D1086),"",_xlfn.CONCAT(A1086,".",D1086))</f>
        <v>CMDC-70.1</v>
      </c>
      <c r="C1086" s="26">
        <f>C1073+1</f>
        <v>70</v>
      </c>
      <c r="D1086" s="26">
        <v>1</v>
      </c>
      <c r="E1086" s="138" t="s">
        <v>125</v>
      </c>
      <c r="F1086" s="18" t="s">
        <v>125</v>
      </c>
      <c r="G1086" s="178" t="s">
        <v>140</v>
      </c>
      <c r="H1086" s="131">
        <v>5</v>
      </c>
      <c r="I1086" s="131">
        <v>5</v>
      </c>
      <c r="J1086" s="131">
        <v>5</v>
      </c>
    </row>
    <row r="1087" spans="1:10" outlineLevel="2" x14ac:dyDescent="0.2">
      <c r="A1087" s="19" t="str">
        <f t="shared" si="207"/>
        <v>CMDC-71</v>
      </c>
      <c r="B1087" s="27" t="str">
        <f t="shared" si="208"/>
        <v>CMDC-71.1</v>
      </c>
      <c r="C1087" s="26">
        <f t="shared" ref="C1087:C1090" si="209">C1086+1</f>
        <v>71</v>
      </c>
      <c r="D1087" s="26">
        <v>1</v>
      </c>
      <c r="E1087" s="138" t="s">
        <v>979</v>
      </c>
      <c r="F1087" s="18" t="s">
        <v>113</v>
      </c>
      <c r="G1087" s="178" t="s">
        <v>140</v>
      </c>
      <c r="H1087" s="131">
        <v>5</v>
      </c>
      <c r="I1087" s="131">
        <v>5</v>
      </c>
      <c r="J1087" s="131">
        <v>5</v>
      </c>
    </row>
    <row r="1088" spans="1:10" outlineLevel="2" x14ac:dyDescent="0.2">
      <c r="A1088" s="19" t="str">
        <f t="shared" si="207"/>
        <v>CMDC-72</v>
      </c>
      <c r="B1088" s="27" t="str">
        <f t="shared" si="208"/>
        <v>CMDC-72.1</v>
      </c>
      <c r="C1088" s="26">
        <f t="shared" si="209"/>
        <v>72</v>
      </c>
      <c r="D1088" s="26">
        <v>1</v>
      </c>
      <c r="E1088" s="179" t="s">
        <v>980</v>
      </c>
      <c r="F1088" s="132" t="s">
        <v>113</v>
      </c>
      <c r="G1088" s="178" t="s">
        <v>140</v>
      </c>
      <c r="H1088" s="131">
        <v>2</v>
      </c>
      <c r="I1088" s="131">
        <v>2</v>
      </c>
      <c r="J1088" s="131">
        <v>2</v>
      </c>
    </row>
    <row r="1089" spans="1:10" ht="25.5" outlineLevel="2" x14ac:dyDescent="0.2">
      <c r="A1089" s="19" t="str">
        <f t="shared" si="207"/>
        <v>CMDC-73</v>
      </c>
      <c r="B1089" s="27" t="str">
        <f t="shared" si="208"/>
        <v>CMDC-73.1</v>
      </c>
      <c r="C1089" s="26">
        <f t="shared" si="209"/>
        <v>73</v>
      </c>
      <c r="D1089" s="26">
        <v>1</v>
      </c>
      <c r="E1089" s="138" t="s">
        <v>981</v>
      </c>
      <c r="F1089" s="132" t="s">
        <v>459</v>
      </c>
      <c r="G1089" s="178" t="s">
        <v>366</v>
      </c>
      <c r="H1089" s="131">
        <v>1</v>
      </c>
      <c r="I1089" s="131">
        <v>1</v>
      </c>
      <c r="J1089" s="131">
        <v>1</v>
      </c>
    </row>
    <row r="1090" spans="1:10" ht="25.5" outlineLevel="2" x14ac:dyDescent="0.2">
      <c r="A1090" s="19" t="str">
        <f t="shared" si="207"/>
        <v>CMDC-74</v>
      </c>
      <c r="B1090" s="27" t="str">
        <f t="shared" si="208"/>
        <v>CMDC-74.1</v>
      </c>
      <c r="C1090" s="26">
        <f t="shared" si="209"/>
        <v>74</v>
      </c>
      <c r="D1090" s="26">
        <v>1</v>
      </c>
      <c r="E1090" s="180" t="s">
        <v>506</v>
      </c>
      <c r="F1090" s="18" t="s">
        <v>459</v>
      </c>
      <c r="G1090" s="178" t="s">
        <v>366</v>
      </c>
      <c r="H1090" s="131">
        <v>2</v>
      </c>
      <c r="I1090" s="131">
        <v>2</v>
      </c>
      <c r="J1090" s="131">
        <v>2</v>
      </c>
    </row>
    <row r="1091" spans="1:10" outlineLevel="1" x14ac:dyDescent="0.2">
      <c r="A1091" s="19"/>
      <c r="C1091" s="26" t="s">
        <v>110</v>
      </c>
      <c r="D1091" s="26"/>
      <c r="E1091" s="39" t="s">
        <v>507</v>
      </c>
      <c r="F1091" s="26"/>
      <c r="G1091" s="26"/>
      <c r="H1091" s="19">
        <f>SUM(H1092:H1094)</f>
        <v>5</v>
      </c>
      <c r="I1091" s="19">
        <f>SUM(I1092:I1094)</f>
        <v>6</v>
      </c>
      <c r="J1091" s="19">
        <f>SUM(J1092:J1094)</f>
        <v>6</v>
      </c>
    </row>
    <row r="1092" spans="1:10" outlineLevel="2" x14ac:dyDescent="0.2">
      <c r="A1092" s="19" t="str">
        <f t="shared" ref="A1092:A1094" si="210">IF(ISBLANK(C1092),"",_xlfn.CONCAT("CMDC","-",C1092))</f>
        <v>CMDC-26</v>
      </c>
      <c r="B1092" s="27" t="str">
        <f t="shared" ref="B1092:B1094" si="211">IF(ISBLANK(D1092),"",_xlfn.CONCAT(A1092,".",D1092))</f>
        <v>CMDC-26.7</v>
      </c>
      <c r="C1092" s="26">
        <v>26</v>
      </c>
      <c r="D1092" s="26">
        <v>7</v>
      </c>
      <c r="E1092" s="138" t="s">
        <v>504</v>
      </c>
      <c r="F1092" s="18" t="s">
        <v>113</v>
      </c>
      <c r="G1092" s="18" t="s">
        <v>140</v>
      </c>
      <c r="H1092" s="18">
        <v>5</v>
      </c>
      <c r="I1092" s="18">
        <v>4</v>
      </c>
      <c r="J1092" s="18">
        <v>4</v>
      </c>
    </row>
    <row r="1093" spans="1:10" ht="25.5" outlineLevel="2" x14ac:dyDescent="0.2">
      <c r="A1093" s="19" t="str">
        <f t="shared" si="210"/>
        <v>CMDC-18</v>
      </c>
      <c r="B1093" s="27" t="str">
        <f t="shared" si="211"/>
        <v>CMDC-18.5</v>
      </c>
      <c r="C1093" s="26">
        <v>18</v>
      </c>
      <c r="D1093" s="26">
        <v>5</v>
      </c>
      <c r="E1093" s="138" t="s">
        <v>464</v>
      </c>
      <c r="F1093" s="18" t="s">
        <v>459</v>
      </c>
      <c r="G1093" s="18" t="s">
        <v>140</v>
      </c>
      <c r="H1093" s="18" t="s">
        <v>458</v>
      </c>
      <c r="I1093" s="18">
        <v>1</v>
      </c>
      <c r="J1093" s="18">
        <v>1</v>
      </c>
    </row>
    <row r="1094" spans="1:10" outlineLevel="2" x14ac:dyDescent="0.2">
      <c r="A1094" s="19" t="str">
        <f t="shared" si="210"/>
        <v>CMDC-38</v>
      </c>
      <c r="B1094" s="27" t="str">
        <f t="shared" si="211"/>
        <v>CMDC-38.2</v>
      </c>
      <c r="C1094" s="26">
        <v>38</v>
      </c>
      <c r="D1094" s="26">
        <v>2</v>
      </c>
      <c r="E1094" s="17" t="s">
        <v>106</v>
      </c>
      <c r="F1094" s="18" t="s">
        <v>983</v>
      </c>
      <c r="G1094" s="18" t="s">
        <v>983</v>
      </c>
      <c r="H1094" s="18">
        <v>0</v>
      </c>
      <c r="I1094" s="18">
        <v>1</v>
      </c>
      <c r="J1094" s="18">
        <v>1</v>
      </c>
    </row>
    <row r="1095" spans="1:10" outlineLevel="1" collapsed="1" x14ac:dyDescent="0.2">
      <c r="A1095" s="19"/>
      <c r="C1095" s="27" t="s">
        <v>111</v>
      </c>
      <c r="D1095" s="27"/>
      <c r="E1095" s="39" t="s">
        <v>990</v>
      </c>
      <c r="F1095" s="40"/>
      <c r="G1095" s="26"/>
      <c r="H1095" s="19">
        <f t="shared" ref="H1095:J1095" si="212">H1096+H1109</f>
        <v>20</v>
      </c>
      <c r="I1095" s="19">
        <f t="shared" si="212"/>
        <v>20</v>
      </c>
      <c r="J1095" s="19">
        <f t="shared" si="212"/>
        <v>21</v>
      </c>
    </row>
    <row r="1096" spans="1:10" hidden="1" outlineLevel="2" collapsed="1" x14ac:dyDescent="0.2">
      <c r="A1096" s="19"/>
      <c r="C1096" s="27"/>
      <c r="D1096" s="27" t="s">
        <v>41</v>
      </c>
      <c r="E1096" s="138" t="s">
        <v>504</v>
      </c>
      <c r="F1096" s="26" t="s">
        <v>113</v>
      </c>
      <c r="G1096" s="26" t="s">
        <v>140</v>
      </c>
      <c r="H1096" s="19">
        <f t="shared" ref="H1096:J1096" si="213">SUM(H1097:H1108)</f>
        <v>16</v>
      </c>
      <c r="I1096" s="19">
        <f t="shared" si="213"/>
        <v>12</v>
      </c>
      <c r="J1096" s="19">
        <f t="shared" si="213"/>
        <v>11</v>
      </c>
    </row>
    <row r="1097" spans="1:10" hidden="1" outlineLevel="3" x14ac:dyDescent="0.2">
      <c r="A1097" s="19" t="str">
        <f t="shared" ref="A1097:A1108" si="214">IF(ISBLANK(C1097),"",_xlfn.CONCAT("CMDC","-",C1097))</f>
        <v>CMDC-26</v>
      </c>
      <c r="B1097" s="27" t="str">
        <f t="shared" ref="B1097:B1108" si="215">IF(ISBLANK(D1097),"",_xlfn.CONCAT(A1097,".",D1097))</f>
        <v>CMDC-26.8</v>
      </c>
      <c r="C1097" s="27">
        <v>26</v>
      </c>
      <c r="D1097" s="27">
        <f>D1092+1</f>
        <v>8</v>
      </c>
      <c r="E1097" s="78" t="s">
        <v>10</v>
      </c>
      <c r="F1097" s="26" t="s">
        <v>113</v>
      </c>
      <c r="G1097" s="26" t="s">
        <v>140</v>
      </c>
      <c r="H1097" s="19">
        <v>2</v>
      </c>
      <c r="I1097" s="19">
        <v>2</v>
      </c>
      <c r="J1097" s="19">
        <v>2</v>
      </c>
    </row>
    <row r="1098" spans="1:10" ht="25.5" hidden="1" outlineLevel="3" x14ac:dyDescent="0.2">
      <c r="A1098" s="19" t="str">
        <f t="shared" si="214"/>
        <v>CMDC-26</v>
      </c>
      <c r="B1098" s="27" t="str">
        <f t="shared" si="215"/>
        <v>CMDC-26.9</v>
      </c>
      <c r="C1098" s="27">
        <v>26</v>
      </c>
      <c r="D1098" s="27">
        <f t="shared" ref="D1098:D1108" si="216">D1097+1</f>
        <v>9</v>
      </c>
      <c r="E1098" s="78" t="s">
        <v>9</v>
      </c>
      <c r="F1098" s="26" t="s">
        <v>113</v>
      </c>
      <c r="G1098" s="26" t="s">
        <v>140</v>
      </c>
      <c r="H1098" s="19">
        <v>2</v>
      </c>
      <c r="I1098" s="19" t="s">
        <v>458</v>
      </c>
      <c r="J1098" s="19" t="s">
        <v>458</v>
      </c>
    </row>
    <row r="1099" spans="1:10" hidden="1" outlineLevel="3" x14ac:dyDescent="0.2">
      <c r="A1099" s="19" t="str">
        <f t="shared" si="214"/>
        <v>CMDC-26</v>
      </c>
      <c r="B1099" s="27" t="str">
        <f t="shared" si="215"/>
        <v>CMDC-26.10</v>
      </c>
      <c r="C1099" s="27">
        <v>26</v>
      </c>
      <c r="D1099" s="27">
        <f t="shared" si="216"/>
        <v>10</v>
      </c>
      <c r="E1099" s="78" t="s">
        <v>991</v>
      </c>
      <c r="F1099" s="26" t="s">
        <v>113</v>
      </c>
      <c r="G1099" s="26" t="s">
        <v>140</v>
      </c>
      <c r="H1099" s="19">
        <v>2</v>
      </c>
      <c r="I1099" s="19">
        <v>2</v>
      </c>
      <c r="J1099" s="19">
        <v>2</v>
      </c>
    </row>
    <row r="1100" spans="1:10" ht="25.5" hidden="1" outlineLevel="3" x14ac:dyDescent="0.2">
      <c r="A1100" s="19" t="str">
        <f t="shared" si="214"/>
        <v>CMDC-26</v>
      </c>
      <c r="B1100" s="27" t="str">
        <f t="shared" si="215"/>
        <v>CMDC-26.11</v>
      </c>
      <c r="C1100" s="27">
        <v>26</v>
      </c>
      <c r="D1100" s="27">
        <f t="shared" si="216"/>
        <v>11</v>
      </c>
      <c r="E1100" s="78" t="s">
        <v>12</v>
      </c>
      <c r="F1100" s="26" t="s">
        <v>113</v>
      </c>
      <c r="G1100" s="26" t="s">
        <v>140</v>
      </c>
      <c r="H1100" s="19" t="s">
        <v>458</v>
      </c>
      <c r="I1100" s="19" t="s">
        <v>458</v>
      </c>
      <c r="J1100" s="19" t="s">
        <v>458</v>
      </c>
    </row>
    <row r="1101" spans="1:10" hidden="1" outlineLevel="3" x14ac:dyDescent="0.2">
      <c r="A1101" s="19" t="str">
        <f t="shared" si="214"/>
        <v>CMDC-26</v>
      </c>
      <c r="B1101" s="27" t="str">
        <f t="shared" si="215"/>
        <v>CMDC-26.12</v>
      </c>
      <c r="C1101" s="27">
        <v>26</v>
      </c>
      <c r="D1101" s="27">
        <f t="shared" si="216"/>
        <v>12</v>
      </c>
      <c r="E1101" s="78" t="s">
        <v>13</v>
      </c>
      <c r="F1101" s="26" t="s">
        <v>113</v>
      </c>
      <c r="G1101" s="26" t="s">
        <v>140</v>
      </c>
      <c r="H1101" s="19">
        <v>1</v>
      </c>
      <c r="I1101" s="19">
        <v>1</v>
      </c>
      <c r="J1101" s="19">
        <v>1</v>
      </c>
    </row>
    <row r="1102" spans="1:10" hidden="1" outlineLevel="3" x14ac:dyDescent="0.2">
      <c r="A1102" s="19" t="str">
        <f t="shared" si="214"/>
        <v>CMDC-26</v>
      </c>
      <c r="B1102" s="27" t="str">
        <f t="shared" si="215"/>
        <v>CMDC-26.13</v>
      </c>
      <c r="C1102" s="27">
        <v>26</v>
      </c>
      <c r="D1102" s="27">
        <f t="shared" si="216"/>
        <v>13</v>
      </c>
      <c r="E1102" s="78" t="s">
        <v>14</v>
      </c>
      <c r="F1102" s="26" t="s">
        <v>113</v>
      </c>
      <c r="G1102" s="26" t="s">
        <v>140</v>
      </c>
      <c r="H1102" s="19">
        <v>2</v>
      </c>
      <c r="I1102" s="19">
        <v>2</v>
      </c>
      <c r="J1102" s="19">
        <v>2</v>
      </c>
    </row>
    <row r="1103" spans="1:10" hidden="1" outlineLevel="3" x14ac:dyDescent="0.2">
      <c r="A1103" s="19" t="str">
        <f t="shared" si="214"/>
        <v>CMDC-26</v>
      </c>
      <c r="B1103" s="27" t="str">
        <f t="shared" si="215"/>
        <v>CMDC-26.14</v>
      </c>
      <c r="C1103" s="27">
        <v>26</v>
      </c>
      <c r="D1103" s="27">
        <f t="shared" si="216"/>
        <v>14</v>
      </c>
      <c r="E1103" s="78" t="s">
        <v>434</v>
      </c>
      <c r="F1103" s="87" t="s">
        <v>113</v>
      </c>
      <c r="G1103" s="37" t="s">
        <v>140</v>
      </c>
      <c r="H1103" s="30">
        <v>1</v>
      </c>
      <c r="I1103" s="30">
        <v>1</v>
      </c>
      <c r="J1103" s="30">
        <v>1</v>
      </c>
    </row>
    <row r="1104" spans="1:10" hidden="1" outlineLevel="3" x14ac:dyDescent="0.2">
      <c r="A1104" s="19" t="str">
        <f t="shared" si="214"/>
        <v>CMDC-26</v>
      </c>
      <c r="B1104" s="27" t="str">
        <f t="shared" si="215"/>
        <v>CMDC-26.15</v>
      </c>
      <c r="C1104" s="27">
        <v>26</v>
      </c>
      <c r="D1104" s="27">
        <f t="shared" si="216"/>
        <v>15</v>
      </c>
      <c r="E1104" s="103" t="s">
        <v>15</v>
      </c>
      <c r="F1104" s="26" t="s">
        <v>113</v>
      </c>
      <c r="G1104" s="26" t="s">
        <v>140</v>
      </c>
      <c r="H1104" s="19">
        <v>1</v>
      </c>
      <c r="I1104" s="19">
        <v>1</v>
      </c>
      <c r="J1104" s="19">
        <v>1</v>
      </c>
    </row>
    <row r="1105" spans="1:10" hidden="1" outlineLevel="3" x14ac:dyDescent="0.2">
      <c r="A1105" s="19" t="str">
        <f t="shared" si="214"/>
        <v>CMDC-26</v>
      </c>
      <c r="B1105" s="27" t="str">
        <f t="shared" si="215"/>
        <v>CMDC-26.16</v>
      </c>
      <c r="C1105" s="27">
        <v>26</v>
      </c>
      <c r="D1105" s="27">
        <f t="shared" si="216"/>
        <v>16</v>
      </c>
      <c r="E1105" s="78" t="s">
        <v>16</v>
      </c>
      <c r="F1105" s="26" t="s">
        <v>113</v>
      </c>
      <c r="G1105" s="26" t="s">
        <v>140</v>
      </c>
      <c r="H1105" s="19">
        <v>1</v>
      </c>
      <c r="I1105" s="19">
        <v>1</v>
      </c>
      <c r="J1105" s="19">
        <v>1</v>
      </c>
    </row>
    <row r="1106" spans="1:10" hidden="1" outlineLevel="3" x14ac:dyDescent="0.2">
      <c r="A1106" s="19" t="str">
        <f t="shared" si="214"/>
        <v>CMDC-26</v>
      </c>
      <c r="B1106" s="27" t="str">
        <f t="shared" si="215"/>
        <v>CMDC-26.17</v>
      </c>
      <c r="C1106" s="27">
        <v>26</v>
      </c>
      <c r="D1106" s="27">
        <f t="shared" si="216"/>
        <v>17</v>
      </c>
      <c r="E1106" s="78" t="s">
        <v>19</v>
      </c>
      <c r="F1106" s="87" t="s">
        <v>113</v>
      </c>
      <c r="G1106" s="26" t="s">
        <v>140</v>
      </c>
      <c r="H1106" s="19">
        <v>1</v>
      </c>
      <c r="I1106" s="19">
        <v>1</v>
      </c>
      <c r="J1106" s="19">
        <v>1</v>
      </c>
    </row>
    <row r="1107" spans="1:10" ht="25.5" hidden="1" outlineLevel="3" x14ac:dyDescent="0.2">
      <c r="A1107" s="19" t="str">
        <f t="shared" si="214"/>
        <v>CMDC-26</v>
      </c>
      <c r="B1107" s="27" t="str">
        <f t="shared" si="215"/>
        <v>CMDC-26.18</v>
      </c>
      <c r="C1107" s="27">
        <v>26</v>
      </c>
      <c r="D1107" s="27">
        <f t="shared" si="216"/>
        <v>18</v>
      </c>
      <c r="E1107" s="103" t="s">
        <v>17</v>
      </c>
      <c r="F1107" s="26" t="s">
        <v>113</v>
      </c>
      <c r="G1107" s="26" t="s">
        <v>140</v>
      </c>
      <c r="H1107" s="19">
        <v>1</v>
      </c>
      <c r="I1107" s="19">
        <v>1</v>
      </c>
      <c r="J1107" s="19" t="s">
        <v>458</v>
      </c>
    </row>
    <row r="1108" spans="1:10" ht="25.5" hidden="1" outlineLevel="3" x14ac:dyDescent="0.2">
      <c r="A1108" s="19" t="str">
        <f t="shared" si="214"/>
        <v>CMDC-26</v>
      </c>
      <c r="B1108" s="27" t="str">
        <f t="shared" si="215"/>
        <v>CMDC-26.19</v>
      </c>
      <c r="C1108" s="27">
        <v>26</v>
      </c>
      <c r="D1108" s="27">
        <f t="shared" si="216"/>
        <v>19</v>
      </c>
      <c r="E1108" s="78" t="s">
        <v>18</v>
      </c>
      <c r="F1108" s="26" t="s">
        <v>113</v>
      </c>
      <c r="G1108" s="26" t="s">
        <v>140</v>
      </c>
      <c r="H1108" s="19">
        <v>2</v>
      </c>
      <c r="I1108" s="19" t="s">
        <v>458</v>
      </c>
      <c r="J1108" s="19" t="s">
        <v>458</v>
      </c>
    </row>
    <row r="1109" spans="1:10" hidden="1" outlineLevel="2" collapsed="1" x14ac:dyDescent="0.2">
      <c r="A1109" s="19"/>
      <c r="C1109" s="27"/>
      <c r="D1109" s="27" t="s">
        <v>42</v>
      </c>
      <c r="E1109" s="138" t="s">
        <v>464</v>
      </c>
      <c r="F1109" s="40"/>
      <c r="G1109" s="26"/>
      <c r="H1109" s="19">
        <f t="shared" ref="H1109:J1109" si="217">SUM(H1110:H1118)</f>
        <v>4</v>
      </c>
      <c r="I1109" s="19">
        <f t="shared" si="217"/>
        <v>8</v>
      </c>
      <c r="J1109" s="19">
        <f t="shared" si="217"/>
        <v>10</v>
      </c>
    </row>
    <row r="1110" spans="1:10" ht="25.5" hidden="1" outlineLevel="3" x14ac:dyDescent="0.2">
      <c r="A1110" s="19" t="str">
        <f t="shared" ref="A1110:A1118" si="218">IF(ISBLANK(C1110),"",_xlfn.CONCAT("CMDC","-",C1110))</f>
        <v>CMDC-18</v>
      </c>
      <c r="B1110" s="27" t="str">
        <f t="shared" ref="B1110:B1118" si="219">IF(ISBLANK(D1110),"",_xlfn.CONCAT(A1110,".",D1110))</f>
        <v>CMDC-18.6</v>
      </c>
      <c r="C1110" s="27">
        <v>18</v>
      </c>
      <c r="D1110" s="27">
        <f>D1093+1</f>
        <v>6</v>
      </c>
      <c r="E1110" s="78" t="s">
        <v>9</v>
      </c>
      <c r="F1110" s="26" t="s">
        <v>459</v>
      </c>
      <c r="G1110" s="26" t="s">
        <v>366</v>
      </c>
      <c r="H1110" s="19" t="s">
        <v>458</v>
      </c>
      <c r="I1110" s="19">
        <v>2</v>
      </c>
      <c r="J1110" s="19">
        <v>2</v>
      </c>
    </row>
    <row r="1111" spans="1:10" ht="25.5" hidden="1" outlineLevel="3" x14ac:dyDescent="0.2">
      <c r="A1111" s="19" t="str">
        <f t="shared" si="218"/>
        <v>CMDC-18</v>
      </c>
      <c r="B1111" s="27" t="str">
        <f t="shared" si="219"/>
        <v>CMDC-18.7</v>
      </c>
      <c r="C1111" s="27">
        <v>18</v>
      </c>
      <c r="D1111" s="27">
        <f t="shared" ref="D1111:D1118" si="220">D1110+1</f>
        <v>7</v>
      </c>
      <c r="E1111" s="78" t="s">
        <v>12</v>
      </c>
      <c r="F1111" s="26" t="s">
        <v>459</v>
      </c>
      <c r="G1111" s="37" t="s">
        <v>366</v>
      </c>
      <c r="H1111" s="19">
        <v>1</v>
      </c>
      <c r="I1111" s="19">
        <v>1</v>
      </c>
      <c r="J1111" s="19">
        <v>1</v>
      </c>
    </row>
    <row r="1112" spans="1:10" ht="25.5" hidden="1" outlineLevel="3" x14ac:dyDescent="0.2">
      <c r="A1112" s="19" t="str">
        <f t="shared" si="218"/>
        <v>CMDC-18</v>
      </c>
      <c r="B1112" s="27" t="str">
        <f t="shared" si="219"/>
        <v>CMDC-18.8</v>
      </c>
      <c r="C1112" s="27">
        <v>18</v>
      </c>
      <c r="D1112" s="27">
        <f t="shared" si="220"/>
        <v>8</v>
      </c>
      <c r="E1112" s="78" t="s">
        <v>13</v>
      </c>
      <c r="F1112" s="26" t="s">
        <v>459</v>
      </c>
      <c r="G1112" s="37" t="s">
        <v>366</v>
      </c>
      <c r="H1112" s="19" t="s">
        <v>458</v>
      </c>
      <c r="I1112" s="19" t="s">
        <v>458</v>
      </c>
      <c r="J1112" s="19">
        <v>1</v>
      </c>
    </row>
    <row r="1113" spans="1:10" ht="25.5" hidden="1" outlineLevel="3" x14ac:dyDescent="0.2">
      <c r="A1113" s="19" t="str">
        <f t="shared" si="218"/>
        <v>CMDC-18</v>
      </c>
      <c r="B1113" s="27" t="str">
        <f t="shared" si="219"/>
        <v>CMDC-18.9</v>
      </c>
      <c r="C1113" s="27">
        <v>18</v>
      </c>
      <c r="D1113" s="27">
        <f t="shared" si="220"/>
        <v>9</v>
      </c>
      <c r="E1113" s="78" t="s">
        <v>434</v>
      </c>
      <c r="F1113" s="87" t="s">
        <v>459</v>
      </c>
      <c r="G1113" s="37" t="s">
        <v>366</v>
      </c>
      <c r="H1113" s="30">
        <v>1</v>
      </c>
      <c r="I1113" s="30">
        <v>1</v>
      </c>
      <c r="J1113" s="30">
        <v>1</v>
      </c>
    </row>
    <row r="1114" spans="1:10" ht="25.5" hidden="1" outlineLevel="3" x14ac:dyDescent="0.2">
      <c r="A1114" s="19" t="str">
        <f t="shared" si="218"/>
        <v>CMDC-18</v>
      </c>
      <c r="B1114" s="27" t="str">
        <f t="shared" si="219"/>
        <v>CMDC-18.10</v>
      </c>
      <c r="C1114" s="27">
        <v>18</v>
      </c>
      <c r="D1114" s="27">
        <f t="shared" si="220"/>
        <v>10</v>
      </c>
      <c r="E1114" s="78" t="s">
        <v>15</v>
      </c>
      <c r="F1114" s="26" t="s">
        <v>459</v>
      </c>
      <c r="G1114" s="26" t="s">
        <v>366</v>
      </c>
      <c r="H1114" s="19" t="s">
        <v>458</v>
      </c>
      <c r="I1114" s="19" t="s">
        <v>458</v>
      </c>
      <c r="J1114" s="19" t="s">
        <v>458</v>
      </c>
    </row>
    <row r="1115" spans="1:10" ht="25.5" hidden="1" outlineLevel="3" x14ac:dyDescent="0.2">
      <c r="A1115" s="19" t="str">
        <f t="shared" si="218"/>
        <v>CMDC-18</v>
      </c>
      <c r="B1115" s="27" t="str">
        <f t="shared" si="219"/>
        <v>CMDC-18.11</v>
      </c>
      <c r="C1115" s="27">
        <v>18</v>
      </c>
      <c r="D1115" s="27">
        <f t="shared" si="220"/>
        <v>11</v>
      </c>
      <c r="E1115" s="78" t="s">
        <v>16</v>
      </c>
      <c r="F1115" s="26" t="s">
        <v>459</v>
      </c>
      <c r="G1115" s="26" t="s">
        <v>366</v>
      </c>
      <c r="H1115" s="19">
        <v>1</v>
      </c>
      <c r="I1115" s="19">
        <v>1</v>
      </c>
      <c r="J1115" s="19">
        <v>1</v>
      </c>
    </row>
    <row r="1116" spans="1:10" ht="25.5" hidden="1" outlineLevel="3" x14ac:dyDescent="0.2">
      <c r="A1116" s="19" t="str">
        <f t="shared" si="218"/>
        <v>CMDC-18</v>
      </c>
      <c r="B1116" s="27" t="str">
        <f t="shared" si="219"/>
        <v>CMDC-18.12</v>
      </c>
      <c r="C1116" s="27">
        <v>18</v>
      </c>
      <c r="D1116" s="27">
        <f t="shared" si="220"/>
        <v>12</v>
      </c>
      <c r="E1116" s="78" t="s">
        <v>19</v>
      </c>
      <c r="F1116" s="87" t="s">
        <v>459</v>
      </c>
      <c r="G1116" s="26" t="s">
        <v>366</v>
      </c>
      <c r="H1116" s="19">
        <v>1</v>
      </c>
      <c r="I1116" s="19">
        <v>1</v>
      </c>
      <c r="J1116" s="19">
        <v>1</v>
      </c>
    </row>
    <row r="1117" spans="1:10" ht="25.5" hidden="1" outlineLevel="3" x14ac:dyDescent="0.2">
      <c r="A1117" s="19" t="str">
        <f t="shared" si="218"/>
        <v>CMDC-18</v>
      </c>
      <c r="B1117" s="27" t="str">
        <f t="shared" si="219"/>
        <v>CMDC-18.13</v>
      </c>
      <c r="C1117" s="27">
        <v>18</v>
      </c>
      <c r="D1117" s="27">
        <f t="shared" si="220"/>
        <v>13</v>
      </c>
      <c r="E1117" s="78" t="s">
        <v>17</v>
      </c>
      <c r="F1117" s="26" t="s">
        <v>459</v>
      </c>
      <c r="G1117" s="26" t="s">
        <v>366</v>
      </c>
      <c r="H1117" s="19" t="s">
        <v>458</v>
      </c>
      <c r="I1117" s="19" t="s">
        <v>458</v>
      </c>
      <c r="J1117" s="19">
        <v>1</v>
      </c>
    </row>
    <row r="1118" spans="1:10" ht="25.5" hidden="1" outlineLevel="3" x14ac:dyDescent="0.2">
      <c r="A1118" s="19" t="str">
        <f t="shared" si="218"/>
        <v>CMDC-18</v>
      </c>
      <c r="B1118" s="27" t="str">
        <f t="shared" si="219"/>
        <v>CMDC-18.14</v>
      </c>
      <c r="C1118" s="27">
        <v>18</v>
      </c>
      <c r="D1118" s="27">
        <f t="shared" si="220"/>
        <v>14</v>
      </c>
      <c r="E1118" s="104" t="s">
        <v>18</v>
      </c>
      <c r="F1118" s="232" t="s">
        <v>459</v>
      </c>
      <c r="G1118" s="232" t="s">
        <v>366</v>
      </c>
      <c r="H1118" s="19" t="s">
        <v>458</v>
      </c>
      <c r="I1118" s="19">
        <v>2</v>
      </c>
      <c r="J1118" s="19">
        <v>2</v>
      </c>
    </row>
    <row r="1119" spans="1:10" ht="13.9" customHeight="1" x14ac:dyDescent="0.2">
      <c r="A1119" s="44" t="s">
        <v>508</v>
      </c>
      <c r="B1119" s="34"/>
      <c r="C1119" s="44"/>
      <c r="D1119" s="44"/>
      <c r="E1119" s="98"/>
      <c r="F1119" s="26"/>
      <c r="G1119" s="26"/>
      <c r="H1119" s="33">
        <f>H1120+H1123+H1127</f>
        <v>42</v>
      </c>
      <c r="I1119" s="33">
        <f>I1120+I1123+I1127</f>
        <v>42</v>
      </c>
      <c r="J1119" s="33">
        <f>J1120+J1123+J1127</f>
        <v>42</v>
      </c>
    </row>
    <row r="1120" spans="1:10" outlineLevel="1" x14ac:dyDescent="0.2">
      <c r="A1120" s="88" t="str">
        <f t="shared" ref="A1120:A1129" si="221">IF(ISBLANK(C1120),"",_xlfn.CONCAT("HTPV","-",C1120))</f>
        <v/>
      </c>
      <c r="C1120" s="89"/>
      <c r="D1120" s="89"/>
      <c r="E1120" s="103" t="s">
        <v>77</v>
      </c>
      <c r="F1120" s="26"/>
      <c r="G1120" s="26"/>
      <c r="H1120" s="19">
        <f>H1121+H1122</f>
        <v>10</v>
      </c>
      <c r="I1120" s="19">
        <f>I1121+I1122</f>
        <v>10</v>
      </c>
      <c r="J1120" s="19">
        <f>J1121+J1122</f>
        <v>10</v>
      </c>
    </row>
    <row r="1121" spans="1:10" outlineLevel="2" x14ac:dyDescent="0.2">
      <c r="A1121" s="19" t="str">
        <f t="shared" si="221"/>
        <v>HTPV-1</v>
      </c>
      <c r="B1121" s="27" t="str">
        <f t="shared" ref="B1121:B1122" si="222">IF(ISBLANK(D1121),"",_xlfn.CONCAT(A1121,".",D1121))</f>
        <v>HTPV-1.1</v>
      </c>
      <c r="C1121" s="26">
        <v>1</v>
      </c>
      <c r="D1121" s="26">
        <v>1</v>
      </c>
      <c r="E1121" s="181" t="s">
        <v>513</v>
      </c>
      <c r="F1121" s="26" t="s">
        <v>509</v>
      </c>
      <c r="G1121" s="26" t="s">
        <v>363</v>
      </c>
      <c r="H1121" s="19">
        <v>5</v>
      </c>
      <c r="I1121" s="19">
        <v>5</v>
      </c>
      <c r="J1121" s="19">
        <v>5</v>
      </c>
    </row>
    <row r="1122" spans="1:10" outlineLevel="2" x14ac:dyDescent="0.2">
      <c r="A1122" s="19" t="str">
        <f t="shared" si="221"/>
        <v>HTPV-2</v>
      </c>
      <c r="B1122" s="27" t="str">
        <f t="shared" si="222"/>
        <v>HTPV-2.1</v>
      </c>
      <c r="C1122" s="26">
        <v>2</v>
      </c>
      <c r="D1122" s="26">
        <v>1</v>
      </c>
      <c r="E1122" s="181" t="s">
        <v>995</v>
      </c>
      <c r="F1122" s="26" t="s">
        <v>510</v>
      </c>
      <c r="G1122" s="26" t="s">
        <v>363</v>
      </c>
      <c r="H1122" s="19">
        <v>5</v>
      </c>
      <c r="I1122" s="19">
        <v>5</v>
      </c>
      <c r="J1122" s="19">
        <v>5</v>
      </c>
    </row>
    <row r="1123" spans="1:10" outlineLevel="1" x14ac:dyDescent="0.2">
      <c r="A1123" s="19" t="str">
        <f t="shared" si="221"/>
        <v/>
      </c>
      <c r="C1123" s="27"/>
      <c r="D1123" s="27"/>
      <c r="E1123" s="78" t="s">
        <v>83</v>
      </c>
      <c r="F1123" s="26"/>
      <c r="G1123" s="26"/>
      <c r="H1123" s="19">
        <f>SUM(H1124:H1126)</f>
        <v>18</v>
      </c>
      <c r="I1123" s="19">
        <f>SUM(I1124:I1126)</f>
        <v>18</v>
      </c>
      <c r="J1123" s="19">
        <f>SUM(J1124:J1126)</f>
        <v>18</v>
      </c>
    </row>
    <row r="1124" spans="1:10" ht="25.5" outlineLevel="2" x14ac:dyDescent="0.2">
      <c r="A1124" s="19" t="str">
        <f t="shared" si="221"/>
        <v>HTPV-2</v>
      </c>
      <c r="B1124" s="27" t="str">
        <f t="shared" ref="B1124:B1126" si="223">IF(ISBLANK(D1124),"",_xlfn.CONCAT(A1124,".",D1124))</f>
        <v>HTPV-2.2</v>
      </c>
      <c r="C1124" s="26">
        <v>2</v>
      </c>
      <c r="D1124" s="26">
        <v>2</v>
      </c>
      <c r="E1124" s="181" t="s">
        <v>995</v>
      </c>
      <c r="F1124" s="26" t="s">
        <v>510</v>
      </c>
      <c r="G1124" s="26" t="s">
        <v>363</v>
      </c>
      <c r="H1124" s="19" t="s">
        <v>458</v>
      </c>
      <c r="I1124" s="19" t="s">
        <v>458</v>
      </c>
      <c r="J1124" s="19" t="s">
        <v>458</v>
      </c>
    </row>
    <row r="1125" spans="1:10" outlineLevel="2" x14ac:dyDescent="0.2">
      <c r="A1125" s="19" t="str">
        <f t="shared" si="221"/>
        <v>HTPV-3</v>
      </c>
      <c r="B1125" s="27" t="str">
        <f t="shared" si="223"/>
        <v>HTPV-3.1</v>
      </c>
      <c r="C1125" s="26">
        <v>3</v>
      </c>
      <c r="D1125" s="26">
        <v>1</v>
      </c>
      <c r="E1125" s="39" t="s">
        <v>114</v>
      </c>
      <c r="F1125" s="26" t="s">
        <v>117</v>
      </c>
      <c r="G1125" s="26" t="s">
        <v>363</v>
      </c>
      <c r="H1125" s="19">
        <v>14</v>
      </c>
      <c r="I1125" s="19">
        <v>14</v>
      </c>
      <c r="J1125" s="19">
        <v>14</v>
      </c>
    </row>
    <row r="1126" spans="1:10" outlineLevel="2" x14ac:dyDescent="0.2">
      <c r="A1126" s="19" t="str">
        <f t="shared" si="221"/>
        <v>HTPV-4</v>
      </c>
      <c r="B1126" s="27" t="str">
        <f t="shared" si="223"/>
        <v>HTPV-4.1</v>
      </c>
      <c r="C1126" s="26">
        <v>4</v>
      </c>
      <c r="D1126" s="26">
        <v>1</v>
      </c>
      <c r="E1126" s="39" t="s">
        <v>115</v>
      </c>
      <c r="F1126" s="26" t="s">
        <v>511</v>
      </c>
      <c r="G1126" s="26" t="s">
        <v>363</v>
      </c>
      <c r="H1126" s="19">
        <v>4</v>
      </c>
      <c r="I1126" s="19">
        <v>4</v>
      </c>
      <c r="J1126" s="19">
        <v>4</v>
      </c>
    </row>
    <row r="1127" spans="1:10" outlineLevel="1" x14ac:dyDescent="0.2">
      <c r="A1127" s="19" t="str">
        <f t="shared" si="221"/>
        <v/>
      </c>
      <c r="C1127" s="26"/>
      <c r="D1127" s="26"/>
      <c r="E1127" s="78" t="s">
        <v>104</v>
      </c>
      <c r="F1127" s="26"/>
      <c r="G1127" s="26"/>
      <c r="H1127" s="19">
        <f>H1128+H1129</f>
        <v>14</v>
      </c>
      <c r="I1127" s="19">
        <f>I1128+I1129</f>
        <v>14</v>
      </c>
      <c r="J1127" s="19">
        <f>J1128+J1129</f>
        <v>14</v>
      </c>
    </row>
    <row r="1128" spans="1:10" outlineLevel="2" x14ac:dyDescent="0.2">
      <c r="A1128" s="19" t="str">
        <f t="shared" si="221"/>
        <v>HTPV-2</v>
      </c>
      <c r="B1128" s="27" t="str">
        <f t="shared" ref="B1128:B1129" si="224">IF(ISBLANK(D1128),"",_xlfn.CONCAT(A1128,".",D1128))</f>
        <v>HTPV-2.3</v>
      </c>
      <c r="C1128" s="26">
        <v>2</v>
      </c>
      <c r="D1128" s="26">
        <v>3</v>
      </c>
      <c r="E1128" s="39" t="s">
        <v>996</v>
      </c>
      <c r="F1128" s="26" t="s">
        <v>510</v>
      </c>
      <c r="G1128" s="26" t="s">
        <v>363</v>
      </c>
      <c r="H1128" s="19">
        <v>8</v>
      </c>
      <c r="I1128" s="19">
        <v>8</v>
      </c>
      <c r="J1128" s="19">
        <v>8</v>
      </c>
    </row>
    <row r="1129" spans="1:10" outlineLevel="2" x14ac:dyDescent="0.2">
      <c r="A1129" s="19" t="str">
        <f t="shared" si="221"/>
        <v>HTPV-2</v>
      </c>
      <c r="B1129" s="27" t="str">
        <f t="shared" si="224"/>
        <v>HTPV-2.4</v>
      </c>
      <c r="C1129" s="26">
        <v>2</v>
      </c>
      <c r="D1129" s="26">
        <v>4</v>
      </c>
      <c r="E1129" s="39" t="s">
        <v>997</v>
      </c>
      <c r="F1129" s="26" t="s">
        <v>510</v>
      </c>
      <c r="G1129" s="26" t="s">
        <v>363</v>
      </c>
      <c r="H1129" s="19">
        <v>6</v>
      </c>
      <c r="I1129" s="19">
        <v>6</v>
      </c>
      <c r="J1129" s="19">
        <v>6</v>
      </c>
    </row>
    <row r="1130" spans="1:10" ht="13.15" customHeight="1" x14ac:dyDescent="0.2">
      <c r="A1130" s="234" t="s">
        <v>876</v>
      </c>
      <c r="B1130" s="234"/>
      <c r="C1130" s="234"/>
      <c r="D1130" s="234"/>
      <c r="E1130" s="234"/>
      <c r="F1130" s="234"/>
      <c r="G1130" s="234"/>
      <c r="H1130" s="234"/>
      <c r="I1130" s="234"/>
      <c r="J1130" s="234"/>
    </row>
    <row r="1131" spans="1:10" x14ac:dyDescent="0.2">
      <c r="A1131" s="234"/>
      <c r="B1131" s="234"/>
      <c r="C1131" s="234"/>
      <c r="D1131" s="234"/>
      <c r="E1131" s="234"/>
      <c r="F1131" s="234"/>
      <c r="G1131" s="234"/>
      <c r="H1131" s="234"/>
      <c r="I1131" s="234"/>
      <c r="J1131" s="234"/>
    </row>
    <row r="1132" spans="1:10" x14ac:dyDescent="0.2">
      <c r="A1132" s="234"/>
      <c r="B1132" s="234"/>
      <c r="C1132" s="234"/>
      <c r="D1132" s="234"/>
      <c r="E1132" s="234"/>
      <c r="F1132" s="234"/>
      <c r="G1132" s="234"/>
      <c r="H1132" s="234"/>
      <c r="I1132" s="234"/>
      <c r="J1132" s="234"/>
    </row>
    <row r="1133" spans="1:10" x14ac:dyDescent="0.2">
      <c r="A1133" s="234"/>
      <c r="B1133" s="234"/>
      <c r="C1133" s="234"/>
      <c r="D1133" s="234"/>
      <c r="E1133" s="234"/>
      <c r="F1133" s="234"/>
      <c r="G1133" s="234"/>
      <c r="H1133" s="234"/>
      <c r="I1133" s="234"/>
      <c r="J1133" s="234"/>
    </row>
    <row r="1134" spans="1:10" x14ac:dyDescent="0.2">
      <c r="A1134" s="234"/>
      <c r="B1134" s="234"/>
      <c r="C1134" s="234"/>
      <c r="D1134" s="234"/>
      <c r="E1134" s="234"/>
      <c r="F1134" s="234"/>
      <c r="G1134" s="234"/>
      <c r="H1134" s="234"/>
      <c r="I1134" s="234"/>
      <c r="J1134" s="234"/>
    </row>
    <row r="1135" spans="1:10" x14ac:dyDescent="0.2">
      <c r="A1135" s="234"/>
      <c r="B1135" s="234"/>
      <c r="C1135" s="234"/>
      <c r="D1135" s="234"/>
      <c r="E1135" s="234"/>
      <c r="F1135" s="234"/>
      <c r="G1135" s="234"/>
      <c r="H1135" s="234"/>
      <c r="I1135" s="234"/>
      <c r="J1135" s="234"/>
    </row>
    <row r="1136" spans="1:10" x14ac:dyDescent="0.2">
      <c r="A1136" s="234"/>
      <c r="B1136" s="234"/>
      <c r="C1136" s="234"/>
      <c r="D1136" s="234"/>
      <c r="E1136" s="234"/>
      <c r="F1136" s="234"/>
      <c r="G1136" s="234"/>
      <c r="H1136" s="234"/>
      <c r="I1136" s="234"/>
      <c r="J1136" s="234"/>
    </row>
  </sheetData>
  <autoFilter ref="A6:J1129" xr:uid="{00000000-0009-0000-0000-000000000000}"/>
  <mergeCells count="17">
    <mergeCell ref="D6:D7"/>
    <mergeCell ref="A8:G8"/>
    <mergeCell ref="A287:G287"/>
    <mergeCell ref="A1130:J1136"/>
    <mergeCell ref="A125:G125"/>
    <mergeCell ref="F1:J1"/>
    <mergeCell ref="F2:J2"/>
    <mergeCell ref="C6:C7"/>
    <mergeCell ref="E6:E7"/>
    <mergeCell ref="F6:F7"/>
    <mergeCell ref="G6:G7"/>
    <mergeCell ref="H6:J6"/>
    <mergeCell ref="A1:E1"/>
    <mergeCell ref="A2:E2"/>
    <mergeCell ref="A4:J4"/>
    <mergeCell ref="A5:J5"/>
    <mergeCell ref="A6:B6"/>
  </mergeCells>
  <printOptions horizontalCentered="1"/>
  <pageMargins left="0.11811023622047245" right="0.11811023622047245" top="0.15748031496062992" bottom="0.15748031496062992"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5"/>
  <sheetViews>
    <sheetView workbookViewId="0">
      <selection activeCell="A5" sqref="A5"/>
    </sheetView>
  </sheetViews>
  <sheetFormatPr defaultColWidth="8.85546875" defaultRowHeight="12.75" x14ac:dyDescent="0.2"/>
  <cols>
    <col min="1" max="1" width="6" style="55" bestFit="1" customWidth="1"/>
    <col min="2" max="2" width="23.140625" style="55" bestFit="1" customWidth="1"/>
    <col min="3" max="3" width="24.42578125" style="55" customWidth="1"/>
    <col min="4" max="4" width="38" style="55" bestFit="1" customWidth="1"/>
    <col min="5" max="5" width="21.5703125" style="55" bestFit="1" customWidth="1"/>
    <col min="6" max="6" width="22.5703125" style="55" bestFit="1" customWidth="1"/>
    <col min="7" max="16384" width="8.85546875" style="55"/>
  </cols>
  <sheetData>
    <row r="1" spans="1:7" x14ac:dyDescent="0.2">
      <c r="A1" s="255" t="s">
        <v>118</v>
      </c>
      <c r="B1" s="255"/>
      <c r="C1" s="255"/>
      <c r="D1" s="62"/>
      <c r="E1" s="255" t="s">
        <v>119</v>
      </c>
      <c r="F1" s="255"/>
      <c r="G1" s="62"/>
    </row>
    <row r="2" spans="1:7" x14ac:dyDescent="0.2">
      <c r="A2" s="256" t="s">
        <v>120</v>
      </c>
      <c r="B2" s="256"/>
      <c r="C2" s="256"/>
      <c r="D2" s="63"/>
      <c r="E2" s="256" t="s">
        <v>121</v>
      </c>
      <c r="F2" s="256"/>
      <c r="G2" s="63"/>
    </row>
    <row r="4" spans="1:7" ht="55.15" customHeight="1" x14ac:dyDescent="0.2">
      <c r="A4" s="257" t="s">
        <v>1022</v>
      </c>
      <c r="B4" s="257"/>
      <c r="C4" s="257"/>
      <c r="D4" s="257"/>
      <c r="E4" s="257"/>
      <c r="F4" s="257"/>
    </row>
    <row r="5" spans="1:7" x14ac:dyDescent="0.2">
      <c r="A5" s="94" t="s">
        <v>998</v>
      </c>
      <c r="B5" s="93"/>
      <c r="C5" s="93"/>
      <c r="D5" s="93"/>
      <c r="E5" s="93"/>
      <c r="F5" s="93"/>
    </row>
    <row r="6" spans="1:7" x14ac:dyDescent="0.2">
      <c r="A6" s="254" t="s">
        <v>872</v>
      </c>
      <c r="B6" s="15"/>
      <c r="C6" s="254" t="s">
        <v>515</v>
      </c>
      <c r="D6" s="254"/>
      <c r="E6" s="254"/>
      <c r="F6" s="254"/>
    </row>
    <row r="7" spans="1:7" x14ac:dyDescent="0.2">
      <c r="A7" s="254"/>
      <c r="B7" s="90" t="s">
        <v>516</v>
      </c>
      <c r="C7" s="90" t="s">
        <v>517</v>
      </c>
      <c r="D7" s="90" t="s">
        <v>815</v>
      </c>
      <c r="E7" s="90" t="s">
        <v>518</v>
      </c>
      <c r="F7" s="90" t="s">
        <v>519</v>
      </c>
    </row>
    <row r="8" spans="1:7" ht="38.25" x14ac:dyDescent="0.2">
      <c r="A8" s="15">
        <v>5</v>
      </c>
      <c r="B8" s="10" t="s">
        <v>816</v>
      </c>
      <c r="C8" s="10" t="s">
        <v>817</v>
      </c>
      <c r="D8" s="10" t="s">
        <v>818</v>
      </c>
      <c r="E8" s="10" t="s">
        <v>520</v>
      </c>
      <c r="F8" s="10" t="s">
        <v>819</v>
      </c>
    </row>
    <row r="9" spans="1:7" ht="76.5" x14ac:dyDescent="0.2">
      <c r="A9" s="15">
        <v>4</v>
      </c>
      <c r="B9" s="10" t="s">
        <v>820</v>
      </c>
      <c r="C9" s="10" t="s">
        <v>821</v>
      </c>
      <c r="D9" s="10" t="s">
        <v>822</v>
      </c>
      <c r="E9" s="10" t="s">
        <v>521</v>
      </c>
      <c r="F9" s="10" t="s">
        <v>823</v>
      </c>
    </row>
    <row r="10" spans="1:7" ht="51" x14ac:dyDescent="0.2">
      <c r="A10" s="15">
        <v>3</v>
      </c>
      <c r="B10" s="10" t="s">
        <v>824</v>
      </c>
      <c r="C10" s="10" t="s">
        <v>825</v>
      </c>
      <c r="D10" s="10" t="s">
        <v>826</v>
      </c>
      <c r="E10" s="10" t="s">
        <v>827</v>
      </c>
      <c r="F10" s="10" t="s">
        <v>828</v>
      </c>
    </row>
    <row r="11" spans="1:7" ht="51" x14ac:dyDescent="0.2">
      <c r="A11" s="15">
        <v>2</v>
      </c>
      <c r="B11" s="10" t="s">
        <v>829</v>
      </c>
      <c r="C11" s="10" t="s">
        <v>830</v>
      </c>
      <c r="D11" s="10" t="s">
        <v>831</v>
      </c>
      <c r="E11" s="10" t="s">
        <v>522</v>
      </c>
      <c r="F11" s="10" t="s">
        <v>832</v>
      </c>
    </row>
    <row r="12" spans="1:7" ht="38.25" x14ac:dyDescent="0.2">
      <c r="A12" s="15">
        <v>1</v>
      </c>
      <c r="B12" s="10" t="s">
        <v>833</v>
      </c>
      <c r="C12" s="10" t="s">
        <v>834</v>
      </c>
      <c r="D12" s="10" t="s">
        <v>835</v>
      </c>
      <c r="E12" s="10" t="s">
        <v>523</v>
      </c>
      <c r="F12" s="10" t="s">
        <v>836</v>
      </c>
    </row>
    <row r="13" spans="1:7" x14ac:dyDescent="0.2">
      <c r="A13" s="93"/>
      <c r="B13" s="93"/>
      <c r="C13" s="93"/>
      <c r="D13" s="93"/>
      <c r="E13" s="93"/>
      <c r="F13" s="93"/>
    </row>
    <row r="14" spans="1:7" x14ac:dyDescent="0.2">
      <c r="A14" s="254" t="s">
        <v>872</v>
      </c>
      <c r="B14" s="254" t="s">
        <v>561</v>
      </c>
      <c r="C14" s="254"/>
      <c r="D14" s="254"/>
      <c r="E14" s="254"/>
      <c r="F14" s="254"/>
    </row>
    <row r="15" spans="1:7" x14ac:dyDescent="0.2">
      <c r="A15" s="254"/>
      <c r="B15" s="90" t="s">
        <v>562</v>
      </c>
      <c r="C15" s="90" t="s">
        <v>563</v>
      </c>
      <c r="D15" s="90" t="s">
        <v>564</v>
      </c>
      <c r="E15" s="90" t="s">
        <v>565</v>
      </c>
      <c r="F15" s="90" t="s">
        <v>837</v>
      </c>
    </row>
    <row r="16" spans="1:7" ht="38.25" x14ac:dyDescent="0.2">
      <c r="A16" s="15">
        <v>5</v>
      </c>
      <c r="B16" s="10" t="s">
        <v>838</v>
      </c>
      <c r="C16" s="10" t="s">
        <v>839</v>
      </c>
      <c r="D16" s="10" t="s">
        <v>840</v>
      </c>
      <c r="E16" s="10" t="s">
        <v>841</v>
      </c>
      <c r="F16" s="10" t="s">
        <v>842</v>
      </c>
    </row>
    <row r="17" spans="1:6" ht="63.75" x14ac:dyDescent="0.2">
      <c r="A17" s="15">
        <v>4</v>
      </c>
      <c r="B17" s="10" t="s">
        <v>843</v>
      </c>
      <c r="C17" s="10" t="s">
        <v>844</v>
      </c>
      <c r="D17" s="10" t="s">
        <v>566</v>
      </c>
      <c r="E17" s="10" t="s">
        <v>845</v>
      </c>
      <c r="F17" s="10" t="s">
        <v>846</v>
      </c>
    </row>
    <row r="18" spans="1:6" ht="38.25" x14ac:dyDescent="0.2">
      <c r="A18" s="15">
        <v>3</v>
      </c>
      <c r="B18" s="10" t="s">
        <v>847</v>
      </c>
      <c r="C18" s="10" t="s">
        <v>848</v>
      </c>
      <c r="D18" s="10" t="s">
        <v>849</v>
      </c>
      <c r="E18" s="10" t="s">
        <v>850</v>
      </c>
      <c r="F18" s="10" t="s">
        <v>851</v>
      </c>
    </row>
    <row r="19" spans="1:6" ht="38.25" x14ac:dyDescent="0.2">
      <c r="A19" s="15">
        <v>2</v>
      </c>
      <c r="B19" s="10" t="s">
        <v>852</v>
      </c>
      <c r="C19" s="10" t="s">
        <v>853</v>
      </c>
      <c r="D19" s="10" t="s">
        <v>854</v>
      </c>
      <c r="E19" s="10" t="s">
        <v>855</v>
      </c>
      <c r="F19" s="10" t="s">
        <v>856</v>
      </c>
    </row>
    <row r="20" spans="1:6" ht="38.25" x14ac:dyDescent="0.2">
      <c r="A20" s="15">
        <v>1</v>
      </c>
      <c r="B20" s="10" t="s">
        <v>567</v>
      </c>
      <c r="C20" s="10" t="s">
        <v>857</v>
      </c>
      <c r="D20" s="10" t="s">
        <v>858</v>
      </c>
      <c r="E20" s="10" t="s">
        <v>568</v>
      </c>
      <c r="F20" s="10" t="s">
        <v>859</v>
      </c>
    </row>
    <row r="21" spans="1:6" x14ac:dyDescent="0.2">
      <c r="A21" s="93"/>
      <c r="B21" s="93"/>
      <c r="C21" s="93"/>
      <c r="D21" s="93"/>
      <c r="E21" s="93"/>
      <c r="F21" s="93"/>
    </row>
    <row r="22" spans="1:6" ht="20.45" customHeight="1" x14ac:dyDescent="0.2">
      <c r="A22" s="94" t="s">
        <v>871</v>
      </c>
      <c r="B22" s="95"/>
      <c r="C22" s="93"/>
      <c r="D22" s="93"/>
      <c r="E22" s="93"/>
      <c r="F22" s="93"/>
    </row>
    <row r="23" spans="1:6" x14ac:dyDescent="0.2">
      <c r="A23" s="252" t="s">
        <v>514</v>
      </c>
      <c r="B23" s="252" t="s">
        <v>515</v>
      </c>
      <c r="C23" s="252"/>
      <c r="D23" s="252"/>
      <c r="E23" s="252"/>
      <c r="F23" s="252"/>
    </row>
    <row r="24" spans="1:6" x14ac:dyDescent="0.2">
      <c r="A24" s="252"/>
      <c r="B24" s="90" t="s">
        <v>516</v>
      </c>
      <c r="C24" s="90" t="s">
        <v>517</v>
      </c>
      <c r="D24" s="90" t="s">
        <v>815</v>
      </c>
      <c r="E24" s="90" t="s">
        <v>518</v>
      </c>
      <c r="F24" s="90" t="s">
        <v>519</v>
      </c>
    </row>
    <row r="25" spans="1:6" ht="38.25" x14ac:dyDescent="0.2">
      <c r="A25" s="15">
        <v>5</v>
      </c>
      <c r="B25" s="15" t="s">
        <v>816</v>
      </c>
      <c r="C25" s="15" t="s">
        <v>817</v>
      </c>
      <c r="D25" s="15" t="s">
        <v>818</v>
      </c>
      <c r="E25" s="15" t="s">
        <v>520</v>
      </c>
      <c r="F25" s="15" t="s">
        <v>819</v>
      </c>
    </row>
    <row r="26" spans="1:6" ht="76.5" x14ac:dyDescent="0.2">
      <c r="A26" s="15">
        <v>4</v>
      </c>
      <c r="B26" s="15" t="s">
        <v>820</v>
      </c>
      <c r="C26" s="15" t="s">
        <v>821</v>
      </c>
      <c r="D26" s="15" t="s">
        <v>822</v>
      </c>
      <c r="E26" s="15" t="s">
        <v>521</v>
      </c>
      <c r="F26" s="15" t="s">
        <v>823</v>
      </c>
    </row>
    <row r="27" spans="1:6" ht="51" x14ac:dyDescent="0.2">
      <c r="A27" s="15">
        <v>3</v>
      </c>
      <c r="B27" s="15" t="s">
        <v>824</v>
      </c>
      <c r="C27" s="15" t="s">
        <v>825</v>
      </c>
      <c r="D27" s="15" t="s">
        <v>826</v>
      </c>
      <c r="E27" s="15" t="s">
        <v>827</v>
      </c>
      <c r="F27" s="15" t="s">
        <v>828</v>
      </c>
    </row>
    <row r="28" spans="1:6" ht="51" x14ac:dyDescent="0.2">
      <c r="A28" s="15">
        <v>2</v>
      </c>
      <c r="B28" s="15" t="s">
        <v>829</v>
      </c>
      <c r="C28" s="15" t="s">
        <v>830</v>
      </c>
      <c r="D28" s="15" t="s">
        <v>831</v>
      </c>
      <c r="E28" s="15" t="s">
        <v>522</v>
      </c>
      <c r="F28" s="15" t="s">
        <v>832</v>
      </c>
    </row>
    <row r="29" spans="1:6" ht="38.25" x14ac:dyDescent="0.2">
      <c r="A29" s="15">
        <v>1</v>
      </c>
      <c r="B29" s="15" t="s">
        <v>833</v>
      </c>
      <c r="C29" s="15" t="s">
        <v>834</v>
      </c>
      <c r="D29" s="15" t="s">
        <v>835</v>
      </c>
      <c r="E29" s="15" t="s">
        <v>523</v>
      </c>
      <c r="F29" s="15" t="s">
        <v>836</v>
      </c>
    </row>
    <row r="30" spans="1:6" x14ac:dyDescent="0.2">
      <c r="B30" s="65"/>
      <c r="C30" s="65"/>
      <c r="D30" s="65"/>
      <c r="E30" s="65"/>
      <c r="F30" s="65"/>
    </row>
    <row r="31" spans="1:6" x14ac:dyDescent="0.2">
      <c r="A31" s="252" t="s">
        <v>514</v>
      </c>
      <c r="B31" s="258" t="s">
        <v>524</v>
      </c>
      <c r="C31" s="259"/>
      <c r="D31" s="259"/>
      <c r="E31" s="259"/>
      <c r="F31" s="259"/>
    </row>
    <row r="32" spans="1:6" ht="63.75" x14ac:dyDescent="0.2">
      <c r="A32" s="252"/>
      <c r="B32" s="92" t="s">
        <v>525</v>
      </c>
      <c r="C32" s="92" t="s">
        <v>526</v>
      </c>
      <c r="D32" s="64" t="s">
        <v>527</v>
      </c>
      <c r="E32" s="64" t="s">
        <v>528</v>
      </c>
      <c r="F32" s="64" t="s">
        <v>529</v>
      </c>
    </row>
    <row r="33" spans="1:6" ht="89.25" x14ac:dyDescent="0.2">
      <c r="A33" s="253">
        <v>5</v>
      </c>
      <c r="B33" s="91" t="s">
        <v>530</v>
      </c>
      <c r="C33" s="91" t="s">
        <v>531</v>
      </c>
      <c r="D33" s="91" t="s">
        <v>532</v>
      </c>
      <c r="E33" s="51" t="s">
        <v>533</v>
      </c>
      <c r="F33" s="91" t="s">
        <v>534</v>
      </c>
    </row>
    <row r="34" spans="1:6" ht="51" x14ac:dyDescent="0.2">
      <c r="A34" s="253"/>
      <c r="B34" s="91" t="s">
        <v>535</v>
      </c>
      <c r="C34" s="91" t="s">
        <v>536</v>
      </c>
      <c r="D34" s="51"/>
      <c r="E34" s="51"/>
      <c r="F34" s="91"/>
    </row>
    <row r="35" spans="1:6" ht="76.5" x14ac:dyDescent="0.2">
      <c r="A35" s="253">
        <v>4</v>
      </c>
      <c r="B35" s="51" t="s">
        <v>537</v>
      </c>
      <c r="C35" s="51" t="s">
        <v>538</v>
      </c>
      <c r="D35" s="51" t="s">
        <v>539</v>
      </c>
      <c r="E35" s="51" t="s">
        <v>540</v>
      </c>
      <c r="F35" s="51" t="s">
        <v>541</v>
      </c>
    </row>
    <row r="36" spans="1:6" ht="51" x14ac:dyDescent="0.2">
      <c r="A36" s="253"/>
      <c r="B36" s="51" t="s">
        <v>542</v>
      </c>
      <c r="C36" s="91" t="s">
        <v>536</v>
      </c>
      <c r="D36" s="51"/>
      <c r="E36" s="51"/>
      <c r="F36" s="51"/>
    </row>
    <row r="37" spans="1:6" ht="51" x14ac:dyDescent="0.2">
      <c r="A37" s="253"/>
      <c r="B37" s="51" t="s">
        <v>543</v>
      </c>
      <c r="C37" s="51"/>
      <c r="D37" s="51"/>
      <c r="E37" s="51"/>
      <c r="F37" s="51"/>
    </row>
    <row r="38" spans="1:6" ht="38.25" x14ac:dyDescent="0.2">
      <c r="A38" s="253"/>
      <c r="B38" s="51" t="s">
        <v>544</v>
      </c>
      <c r="C38" s="51"/>
      <c r="D38" s="51"/>
      <c r="E38" s="51"/>
      <c r="F38" s="51"/>
    </row>
    <row r="39" spans="1:6" ht="63.75" x14ac:dyDescent="0.2">
      <c r="A39" s="253">
        <v>3</v>
      </c>
      <c r="B39" s="91" t="s">
        <v>545</v>
      </c>
      <c r="C39" s="51" t="s">
        <v>546</v>
      </c>
      <c r="D39" s="51" t="s">
        <v>547</v>
      </c>
      <c r="E39" s="51" t="s">
        <v>548</v>
      </c>
      <c r="F39" s="51" t="s">
        <v>549</v>
      </c>
    </row>
    <row r="40" spans="1:6" ht="51" x14ac:dyDescent="0.2">
      <c r="A40" s="253"/>
      <c r="B40" s="91" t="s">
        <v>550</v>
      </c>
      <c r="C40" s="51" t="s">
        <v>551</v>
      </c>
      <c r="D40" s="51"/>
      <c r="E40" s="51"/>
      <c r="F40" s="51"/>
    </row>
    <row r="41" spans="1:6" ht="51" x14ac:dyDescent="0.2">
      <c r="A41" s="253"/>
      <c r="B41" s="51" t="s">
        <v>543</v>
      </c>
      <c r="C41" s="51"/>
      <c r="D41" s="51"/>
      <c r="E41" s="51"/>
      <c r="F41" s="51"/>
    </row>
    <row r="42" spans="1:6" ht="38.25" x14ac:dyDescent="0.2">
      <c r="A42" s="253"/>
      <c r="B42" s="51" t="s">
        <v>544</v>
      </c>
      <c r="C42" s="51"/>
      <c r="D42" s="51"/>
      <c r="E42" s="51"/>
      <c r="F42" s="51"/>
    </row>
    <row r="43" spans="1:6" ht="76.5" x14ac:dyDescent="0.2">
      <c r="A43" s="253">
        <v>2</v>
      </c>
      <c r="B43" s="51" t="s">
        <v>552</v>
      </c>
      <c r="C43" s="51" t="s">
        <v>553</v>
      </c>
      <c r="D43" s="51" t="s">
        <v>554</v>
      </c>
      <c r="E43" s="51" t="s">
        <v>555</v>
      </c>
      <c r="F43" s="51" t="s">
        <v>556</v>
      </c>
    </row>
    <row r="44" spans="1:6" ht="38.25" x14ac:dyDescent="0.2">
      <c r="A44" s="253"/>
      <c r="B44" s="51" t="s">
        <v>557</v>
      </c>
      <c r="C44" s="51"/>
      <c r="D44" s="51"/>
      <c r="E44" s="51"/>
      <c r="F44" s="51"/>
    </row>
    <row r="45" spans="1:6" ht="76.5" x14ac:dyDescent="0.2">
      <c r="A45" s="253">
        <v>1</v>
      </c>
      <c r="B45" s="51" t="s">
        <v>552</v>
      </c>
      <c r="C45" s="51" t="s">
        <v>555</v>
      </c>
      <c r="D45" s="51" t="s">
        <v>558</v>
      </c>
      <c r="E45" s="51" t="s">
        <v>555</v>
      </c>
      <c r="F45" s="51" t="s">
        <v>559</v>
      </c>
    </row>
    <row r="46" spans="1:6" ht="51" x14ac:dyDescent="0.2">
      <c r="A46" s="253"/>
      <c r="B46" s="91" t="s">
        <v>560</v>
      </c>
      <c r="C46" s="51"/>
      <c r="D46" s="51"/>
      <c r="E46" s="51"/>
      <c r="F46" s="51"/>
    </row>
    <row r="47" spans="1:6" x14ac:dyDescent="0.2">
      <c r="B47" s="65"/>
      <c r="C47" s="65"/>
      <c r="D47" s="65"/>
      <c r="E47" s="65"/>
      <c r="F47" s="65"/>
    </row>
    <row r="48" spans="1:6" x14ac:dyDescent="0.2">
      <c r="A48" s="252" t="s">
        <v>514</v>
      </c>
      <c r="B48" s="252" t="s">
        <v>561</v>
      </c>
      <c r="C48" s="252"/>
      <c r="D48" s="252"/>
      <c r="E48" s="252"/>
      <c r="F48" s="252"/>
    </row>
    <row r="49" spans="1:6" x14ac:dyDescent="0.2">
      <c r="A49" s="252"/>
      <c r="B49" s="90" t="s">
        <v>562</v>
      </c>
      <c r="C49" s="90" t="s">
        <v>563</v>
      </c>
      <c r="D49" s="90" t="s">
        <v>564</v>
      </c>
      <c r="E49" s="90" t="s">
        <v>565</v>
      </c>
      <c r="F49" s="90" t="s">
        <v>837</v>
      </c>
    </row>
    <row r="50" spans="1:6" ht="51" x14ac:dyDescent="0.2">
      <c r="A50" s="53">
        <v>5</v>
      </c>
      <c r="B50" s="10" t="s">
        <v>838</v>
      </c>
      <c r="C50" s="10" t="s">
        <v>839</v>
      </c>
      <c r="D50" s="10" t="s">
        <v>840</v>
      </c>
      <c r="E50" s="10" t="s">
        <v>841</v>
      </c>
      <c r="F50" s="10" t="s">
        <v>842</v>
      </c>
    </row>
    <row r="51" spans="1:6" ht="63.75" x14ac:dyDescent="0.2">
      <c r="A51" s="53">
        <v>4</v>
      </c>
      <c r="B51" s="10" t="s">
        <v>843</v>
      </c>
      <c r="C51" s="10" t="s">
        <v>844</v>
      </c>
      <c r="D51" s="10" t="s">
        <v>566</v>
      </c>
      <c r="E51" s="10" t="s">
        <v>845</v>
      </c>
      <c r="F51" s="10" t="s">
        <v>846</v>
      </c>
    </row>
    <row r="52" spans="1:6" ht="38.25" x14ac:dyDescent="0.2">
      <c r="A52" s="53">
        <v>3</v>
      </c>
      <c r="B52" s="10" t="s">
        <v>847</v>
      </c>
      <c r="C52" s="10" t="s">
        <v>848</v>
      </c>
      <c r="D52" s="10" t="s">
        <v>849</v>
      </c>
      <c r="E52" s="10" t="s">
        <v>850</v>
      </c>
      <c r="F52" s="10" t="s">
        <v>851</v>
      </c>
    </row>
    <row r="53" spans="1:6" ht="38.25" x14ac:dyDescent="0.2">
      <c r="A53" s="53">
        <v>2</v>
      </c>
      <c r="B53" s="10" t="s">
        <v>852</v>
      </c>
      <c r="C53" s="10" t="s">
        <v>853</v>
      </c>
      <c r="D53" s="10" t="s">
        <v>854</v>
      </c>
      <c r="E53" s="10" t="s">
        <v>855</v>
      </c>
      <c r="F53" s="10" t="s">
        <v>856</v>
      </c>
    </row>
    <row r="54" spans="1:6" ht="38.25" x14ac:dyDescent="0.2">
      <c r="A54" s="53">
        <v>1</v>
      </c>
      <c r="B54" s="10" t="s">
        <v>567</v>
      </c>
      <c r="C54" s="10" t="s">
        <v>857</v>
      </c>
      <c r="D54" s="10" t="s">
        <v>858</v>
      </c>
      <c r="E54" s="10" t="s">
        <v>568</v>
      </c>
      <c r="F54" s="10" t="s">
        <v>859</v>
      </c>
    </row>
    <row r="55" spans="1:6" ht="13.5" x14ac:dyDescent="0.2">
      <c r="A55" s="195" t="s">
        <v>999</v>
      </c>
    </row>
  </sheetData>
  <mergeCells count="20">
    <mergeCell ref="A6:A7"/>
    <mergeCell ref="C6:F6"/>
    <mergeCell ref="A33:A34"/>
    <mergeCell ref="A43:A44"/>
    <mergeCell ref="A1:C1"/>
    <mergeCell ref="A2:C2"/>
    <mergeCell ref="E1:F1"/>
    <mergeCell ref="E2:F2"/>
    <mergeCell ref="A4:F4"/>
    <mergeCell ref="B23:F23"/>
    <mergeCell ref="B31:F31"/>
    <mergeCell ref="A23:A24"/>
    <mergeCell ref="A31:A32"/>
    <mergeCell ref="A14:A15"/>
    <mergeCell ref="B14:F14"/>
    <mergeCell ref="A48:A49"/>
    <mergeCell ref="B48:F48"/>
    <mergeCell ref="A35:A38"/>
    <mergeCell ref="A39:A42"/>
    <mergeCell ref="A45:A46"/>
  </mergeCells>
  <printOptions horizontalCentered="1"/>
  <pageMargins left="0.11811023622047245" right="0.11811023622047245" top="0.15748031496062992" bottom="0.19685039370078741"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H646"/>
  <sheetViews>
    <sheetView zoomScaleNormal="100" workbookViewId="0">
      <pane ySplit="6" topLeftCell="A405" activePane="bottomLeft" state="frozen"/>
      <selection pane="bottomLeft" activeCell="N1" sqref="N1:N1048576"/>
    </sheetView>
  </sheetViews>
  <sheetFormatPr defaultColWidth="8.85546875" defaultRowHeight="12.75" outlineLevelRow="4" x14ac:dyDescent="0.2"/>
  <cols>
    <col min="1" max="1" width="9.42578125" style="86" customWidth="1"/>
    <col min="2" max="2" width="11.42578125" style="86" customWidth="1"/>
    <col min="3" max="3" width="6" style="84" customWidth="1"/>
    <col min="4" max="4" width="44.85546875" style="71" customWidth="1"/>
    <col min="5" max="5" width="13.5703125" style="70" customWidth="1"/>
    <col min="6" max="6" width="16" style="84" customWidth="1"/>
    <col min="7" max="16384" width="8.85546875" style="84"/>
  </cols>
  <sheetData>
    <row r="1" spans="1:6" x14ac:dyDescent="0.2">
      <c r="A1" s="71" t="s">
        <v>569</v>
      </c>
      <c r="F1" s="71"/>
    </row>
    <row r="2" spans="1:6" x14ac:dyDescent="0.2">
      <c r="A2" s="115" t="s">
        <v>120</v>
      </c>
      <c r="B2" s="114"/>
      <c r="D2" s="115"/>
      <c r="E2" s="72"/>
      <c r="F2" s="73"/>
    </row>
    <row r="3" spans="1:6" ht="19.149999999999999" customHeight="1" x14ac:dyDescent="0.2">
      <c r="A3" s="262" t="s">
        <v>570</v>
      </c>
      <c r="B3" s="262"/>
      <c r="C3" s="262"/>
      <c r="D3" s="262"/>
      <c r="E3" s="262"/>
      <c r="F3" s="262"/>
    </row>
    <row r="4" spans="1:6" ht="21.6" customHeight="1" x14ac:dyDescent="0.2">
      <c r="A4" s="261" t="s">
        <v>1021</v>
      </c>
      <c r="B4" s="261"/>
      <c r="C4" s="261"/>
      <c r="D4" s="261"/>
      <c r="E4" s="261"/>
      <c r="F4" s="261"/>
    </row>
    <row r="5" spans="1:6" ht="19.149999999999999" customHeight="1" x14ac:dyDescent="0.2">
      <c r="A5" s="263" t="s">
        <v>873</v>
      </c>
      <c r="B5" s="263"/>
      <c r="C5" s="264" t="s">
        <v>132</v>
      </c>
      <c r="D5" s="264" t="s">
        <v>571</v>
      </c>
      <c r="E5" s="265" t="s">
        <v>572</v>
      </c>
      <c r="F5" s="265" t="s">
        <v>573</v>
      </c>
    </row>
    <row r="6" spans="1:6" ht="24.6" customHeight="1" x14ac:dyDescent="0.2">
      <c r="A6" s="40" t="s">
        <v>874</v>
      </c>
      <c r="B6" s="40" t="s">
        <v>875</v>
      </c>
      <c r="C6" s="264"/>
      <c r="D6" s="264"/>
      <c r="E6" s="265"/>
      <c r="F6" s="265"/>
    </row>
    <row r="7" spans="1:6" ht="18" customHeight="1" collapsed="1" x14ac:dyDescent="0.2">
      <c r="A7" s="110" t="s">
        <v>914</v>
      </c>
      <c r="B7" s="26"/>
      <c r="C7" s="111"/>
      <c r="D7" s="76"/>
      <c r="E7" s="74"/>
      <c r="F7" s="75"/>
    </row>
    <row r="8" spans="1:6" s="85" customFormat="1" ht="16.149999999999999" hidden="1" customHeight="1" outlineLevel="1" collapsed="1" x14ac:dyDescent="0.2">
      <c r="A8" s="128" t="s">
        <v>903</v>
      </c>
      <c r="B8" s="77"/>
      <c r="C8" s="126"/>
      <c r="D8" s="126"/>
      <c r="E8" s="74"/>
      <c r="F8" s="76"/>
    </row>
    <row r="9" spans="1:6" s="85" customFormat="1" ht="60.6" hidden="1" customHeight="1" outlineLevel="2" x14ac:dyDescent="0.2">
      <c r="A9" s="106" t="str">
        <f>'Phụ lục 04'!A10</f>
        <v>LĐQL-1</v>
      </c>
      <c r="B9" s="106"/>
      <c r="C9" s="22"/>
      <c r="D9" s="52" t="str">
        <f>VLOOKUP(A9,'Phụ lục 04'!A6:J286,5,FALSE)</f>
        <v>Chủ tịch Hội đồng trường</v>
      </c>
      <c r="E9" s="22" t="s">
        <v>140</v>
      </c>
      <c r="F9" s="76"/>
    </row>
    <row r="10" spans="1:6" s="85" customFormat="1" ht="60.6" hidden="1" customHeight="1" outlineLevel="2" x14ac:dyDescent="0.2">
      <c r="A10" s="106" t="str">
        <f>'Phụ lục 04'!A11</f>
        <v/>
      </c>
      <c r="B10" s="106" t="str">
        <f>'Phụ lục 04'!B11</f>
        <v>LĐQL-1.1</v>
      </c>
      <c r="C10" s="22">
        <v>1</v>
      </c>
      <c r="D10" s="52" t="str">
        <f>'Phụ lục 04'!E11</f>
        <v>Phó chủ tịch Hội đồng trường</v>
      </c>
      <c r="E10" s="22" t="s">
        <v>140</v>
      </c>
      <c r="F10" s="76"/>
    </row>
    <row r="11" spans="1:6" s="85" customFormat="1" ht="60.6" hidden="1" customHeight="1" outlineLevel="2" x14ac:dyDescent="0.2">
      <c r="A11" s="106" t="str">
        <f>'Phụ lục 04'!A12</f>
        <v/>
      </c>
      <c r="B11" s="106" t="str">
        <f>'Phụ lục 04'!B12</f>
        <v>LĐQL-1.2</v>
      </c>
      <c r="C11" s="22">
        <v>2</v>
      </c>
      <c r="D11" s="52" t="str">
        <f>'Phụ lục 04'!E12</f>
        <v>Thư ký Hội đồng trường</v>
      </c>
      <c r="E11" s="22" t="s">
        <v>140</v>
      </c>
      <c r="F11" s="76"/>
    </row>
    <row r="12" spans="1:6" s="85" customFormat="1" ht="18" hidden="1" customHeight="1" outlineLevel="1" collapsed="1" x14ac:dyDescent="0.2">
      <c r="A12" s="107" t="s">
        <v>904</v>
      </c>
      <c r="B12" s="106"/>
      <c r="C12" s="22"/>
      <c r="D12" s="126"/>
      <c r="E12" s="22"/>
      <c r="F12" s="76"/>
    </row>
    <row r="13" spans="1:6" s="85" customFormat="1" ht="60.6" hidden="1" customHeight="1" outlineLevel="2" x14ac:dyDescent="0.2">
      <c r="A13" s="106" t="str">
        <f>'Phụ lục 04'!A14</f>
        <v>LĐQL-2</v>
      </c>
      <c r="B13" s="106"/>
      <c r="C13" s="22"/>
      <c r="D13" s="79" t="s">
        <v>5</v>
      </c>
      <c r="E13" s="22" t="s">
        <v>140</v>
      </c>
      <c r="F13" s="76"/>
    </row>
    <row r="14" spans="1:6" s="85" customFormat="1" ht="60.6" hidden="1" customHeight="1" outlineLevel="2" x14ac:dyDescent="0.2">
      <c r="A14" s="106" t="str">
        <f>'Phụ lục 04'!A15</f>
        <v>LĐQL-3</v>
      </c>
      <c r="B14" s="106"/>
      <c r="C14" s="22"/>
      <c r="D14" s="52" t="str">
        <f>VLOOKUP(A14,'Phụ lục 04'!A11:J291,5,FALSE)</f>
        <v>Phó Hiệu trưởng</v>
      </c>
      <c r="E14" s="22" t="s">
        <v>140</v>
      </c>
      <c r="F14" s="76"/>
    </row>
    <row r="15" spans="1:6" s="85" customFormat="1" ht="20.45" hidden="1" customHeight="1" outlineLevel="1" collapsed="1" x14ac:dyDescent="0.2">
      <c r="A15" s="113" t="s">
        <v>905</v>
      </c>
      <c r="B15" s="106"/>
      <c r="C15" s="22"/>
      <c r="D15" s="126"/>
      <c r="E15" s="22"/>
      <c r="F15" s="76"/>
    </row>
    <row r="16" spans="1:6" s="85" customFormat="1" ht="60.6" hidden="1" customHeight="1" outlineLevel="2" collapsed="1" x14ac:dyDescent="0.2">
      <c r="A16" s="106" t="str">
        <f>'Phụ lục 04'!A17</f>
        <v>LĐQL-4</v>
      </c>
      <c r="B16" s="106"/>
      <c r="C16" s="22"/>
      <c r="D16" s="52" t="s">
        <v>878</v>
      </c>
      <c r="E16" s="22"/>
      <c r="F16" s="76"/>
    </row>
    <row r="17" spans="1:6" s="85" customFormat="1" ht="60.6" hidden="1" customHeight="1" outlineLevel="3" x14ac:dyDescent="0.2">
      <c r="A17" s="106"/>
      <c r="B17" s="106" t="str">
        <f>'Phụ lục 04'!B18</f>
        <v>LĐQL-4.1</v>
      </c>
      <c r="C17" s="22"/>
      <c r="D17" s="52" t="s">
        <v>144</v>
      </c>
      <c r="E17" s="22" t="s">
        <v>140</v>
      </c>
      <c r="F17" s="52"/>
    </row>
    <row r="18" spans="1:6" s="85" customFormat="1" ht="60.6" hidden="1" customHeight="1" outlineLevel="3" x14ac:dyDescent="0.2">
      <c r="A18" s="106"/>
      <c r="B18" s="106" t="str">
        <f>'Phụ lục 04'!B19</f>
        <v>LĐQL-4.2</v>
      </c>
      <c r="C18" s="22"/>
      <c r="D18" s="52" t="s">
        <v>145</v>
      </c>
      <c r="E18" s="22" t="s">
        <v>140</v>
      </c>
      <c r="F18" s="52"/>
    </row>
    <row r="19" spans="1:6" s="85" customFormat="1" ht="60.6" hidden="1" customHeight="1" outlineLevel="3" x14ac:dyDescent="0.2">
      <c r="A19" s="106"/>
      <c r="B19" s="106" t="str">
        <f>'Phụ lục 04'!B20</f>
        <v>LĐQL-4.3</v>
      </c>
      <c r="C19" s="22"/>
      <c r="D19" s="52" t="s">
        <v>147</v>
      </c>
      <c r="E19" s="22" t="s">
        <v>140</v>
      </c>
      <c r="F19" s="52"/>
    </row>
    <row r="20" spans="1:6" s="85" customFormat="1" ht="60.6" hidden="1" customHeight="1" outlineLevel="3" x14ac:dyDescent="0.2">
      <c r="A20" s="106"/>
      <c r="B20" s="106" t="str">
        <f>'Phụ lục 04'!B21</f>
        <v>LĐQL-4.4</v>
      </c>
      <c r="C20" s="22"/>
      <c r="D20" s="52" t="s">
        <v>149</v>
      </c>
      <c r="E20" s="26" t="s">
        <v>140</v>
      </c>
      <c r="F20" s="26"/>
    </row>
    <row r="21" spans="1:6" s="85" customFormat="1" ht="60.6" hidden="1" customHeight="1" outlineLevel="3" x14ac:dyDescent="0.2">
      <c r="A21" s="106"/>
      <c r="B21" s="106" t="str">
        <f>'Phụ lục 04'!B22</f>
        <v>LĐQL-4.5</v>
      </c>
      <c r="C21" s="22"/>
      <c r="D21" s="52" t="s">
        <v>151</v>
      </c>
      <c r="E21" s="22" t="s">
        <v>140</v>
      </c>
      <c r="F21" s="52"/>
    </row>
    <row r="22" spans="1:6" s="85" customFormat="1" ht="60.6" hidden="1" customHeight="1" outlineLevel="3" x14ac:dyDescent="0.2">
      <c r="A22" s="106"/>
      <c r="B22" s="106" t="str">
        <f>'Phụ lục 04'!B23</f>
        <v>LĐQL-4.6</v>
      </c>
      <c r="C22" s="22"/>
      <c r="D22" s="52" t="s">
        <v>153</v>
      </c>
      <c r="E22" s="22" t="s">
        <v>140</v>
      </c>
      <c r="F22" s="52"/>
    </row>
    <row r="23" spans="1:6" s="85" customFormat="1" ht="60.6" hidden="1" customHeight="1" outlineLevel="3" x14ac:dyDescent="0.2">
      <c r="A23" s="106"/>
      <c r="B23" s="106" t="str">
        <f>'Phụ lục 04'!B24</f>
        <v>LĐQL-4.7</v>
      </c>
      <c r="C23" s="22"/>
      <c r="D23" s="52" t="s">
        <v>155</v>
      </c>
      <c r="E23" s="22" t="s">
        <v>140</v>
      </c>
      <c r="F23" s="52"/>
    </row>
    <row r="24" spans="1:6" s="85" customFormat="1" ht="60.6" hidden="1" customHeight="1" outlineLevel="3" x14ac:dyDescent="0.2">
      <c r="A24" s="106"/>
      <c r="B24" s="106" t="str">
        <f>'Phụ lục 04'!B25</f>
        <v>LĐQL-4.8</v>
      </c>
      <c r="C24" s="22"/>
      <c r="D24" s="52" t="s">
        <v>157</v>
      </c>
      <c r="E24" s="26" t="s">
        <v>140</v>
      </c>
      <c r="F24" s="28"/>
    </row>
    <row r="25" spans="1:6" s="85" customFormat="1" ht="60.6" hidden="1" customHeight="1" outlineLevel="3" x14ac:dyDescent="0.2">
      <c r="A25" s="106"/>
      <c r="B25" s="106" t="str">
        <f>'Phụ lục 04'!B26</f>
        <v>LĐQL-4.9</v>
      </c>
      <c r="C25" s="22"/>
      <c r="D25" s="52" t="s">
        <v>159</v>
      </c>
      <c r="E25" s="22" t="s">
        <v>140</v>
      </c>
      <c r="F25" s="52"/>
    </row>
    <row r="26" spans="1:6" s="85" customFormat="1" ht="60.6" hidden="1" customHeight="1" outlineLevel="3" x14ac:dyDescent="0.2">
      <c r="A26" s="106"/>
      <c r="B26" s="106" t="str">
        <f>'Phụ lục 04'!B27</f>
        <v>LĐQL-4.10</v>
      </c>
      <c r="C26" s="22"/>
      <c r="D26" s="52" t="s">
        <v>163</v>
      </c>
      <c r="E26" s="22" t="s">
        <v>140</v>
      </c>
      <c r="F26" s="52"/>
    </row>
    <row r="27" spans="1:6" s="85" customFormat="1" ht="60.6" hidden="1" customHeight="1" outlineLevel="3" x14ac:dyDescent="0.2">
      <c r="A27" s="106"/>
      <c r="B27" s="106" t="str">
        <f>'Phụ lục 04'!B28</f>
        <v>LĐQL-4.11</v>
      </c>
      <c r="C27" s="22"/>
      <c r="D27" s="52" t="s">
        <v>165</v>
      </c>
      <c r="E27" s="26" t="s">
        <v>140</v>
      </c>
      <c r="F27" s="26"/>
    </row>
    <row r="28" spans="1:6" s="85" customFormat="1" ht="60.6" hidden="1" customHeight="1" outlineLevel="3" x14ac:dyDescent="0.2">
      <c r="A28" s="106"/>
      <c r="B28" s="106" t="str">
        <f>'Phụ lục 04'!B29</f>
        <v>LĐQL-4.12</v>
      </c>
      <c r="C28" s="22"/>
      <c r="D28" s="52" t="s">
        <v>167</v>
      </c>
      <c r="E28" s="22" t="s">
        <v>140</v>
      </c>
      <c r="F28" s="52"/>
    </row>
    <row r="29" spans="1:6" s="85" customFormat="1" ht="60.6" hidden="1" customHeight="1" outlineLevel="3" x14ac:dyDescent="0.2">
      <c r="A29" s="106"/>
      <c r="B29" s="106" t="str">
        <f>'Phụ lục 04'!B30</f>
        <v>LĐQL-4.13</v>
      </c>
      <c r="C29" s="22"/>
      <c r="D29" s="52" t="s">
        <v>169</v>
      </c>
      <c r="E29" s="26" t="s">
        <v>140</v>
      </c>
      <c r="F29" s="26"/>
    </row>
    <row r="30" spans="1:6" s="85" customFormat="1" ht="60.6" hidden="1" customHeight="1" outlineLevel="3" x14ac:dyDescent="0.2">
      <c r="A30" s="106"/>
      <c r="B30" s="106" t="str">
        <f>'Phụ lục 04'!B31</f>
        <v>LĐQL-4.14</v>
      </c>
      <c r="C30" s="22"/>
      <c r="D30" s="52" t="s">
        <v>172</v>
      </c>
      <c r="E30" s="22" t="s">
        <v>140</v>
      </c>
      <c r="F30" s="52"/>
    </row>
    <row r="31" spans="1:6" s="85" customFormat="1" ht="60.6" hidden="1" customHeight="1" outlineLevel="3" x14ac:dyDescent="0.2">
      <c r="A31" s="106"/>
      <c r="B31" s="106" t="str">
        <f>'Phụ lục 04'!B32</f>
        <v>LĐQL-4.15</v>
      </c>
      <c r="C31" s="22"/>
      <c r="D31" s="52" t="s">
        <v>175</v>
      </c>
      <c r="E31" s="22" t="s">
        <v>140</v>
      </c>
      <c r="F31" s="52"/>
    </row>
    <row r="32" spans="1:6" s="85" customFormat="1" ht="60.6" hidden="1" customHeight="1" outlineLevel="3" x14ac:dyDescent="0.2">
      <c r="A32" s="106"/>
      <c r="B32" s="106" t="str">
        <f>'Phụ lục 04'!B33</f>
        <v>LĐQL-4.16</v>
      </c>
      <c r="C32" s="22"/>
      <c r="D32" s="52" t="s">
        <v>178</v>
      </c>
      <c r="E32" s="22" t="s">
        <v>140</v>
      </c>
      <c r="F32" s="52"/>
    </row>
    <row r="33" spans="1:6" s="85" customFormat="1" ht="60.6" hidden="1" customHeight="1" outlineLevel="3" x14ac:dyDescent="0.2">
      <c r="A33" s="106"/>
      <c r="B33" s="106" t="str">
        <f>'Phụ lục 04'!B34</f>
        <v>LĐQL-4.17</v>
      </c>
      <c r="C33" s="22"/>
      <c r="D33" s="52" t="s">
        <v>7</v>
      </c>
      <c r="E33" s="22" t="s">
        <v>140</v>
      </c>
      <c r="F33" s="52"/>
    </row>
    <row r="34" spans="1:6" s="85" customFormat="1" ht="60.6" hidden="1" customHeight="1" outlineLevel="3" x14ac:dyDescent="0.2">
      <c r="A34" s="106"/>
      <c r="B34" s="106" t="str">
        <f>'Phụ lục 04'!B35</f>
        <v>LĐQL-4.18</v>
      </c>
      <c r="C34" s="22"/>
      <c r="D34" s="52" t="s">
        <v>186</v>
      </c>
      <c r="E34" s="22" t="s">
        <v>140</v>
      </c>
      <c r="F34" s="52"/>
    </row>
    <row r="35" spans="1:6" s="85" customFormat="1" ht="60.6" hidden="1" customHeight="1" outlineLevel="3" x14ac:dyDescent="0.2">
      <c r="A35" s="106"/>
      <c r="B35" s="106" t="str">
        <f>'Phụ lục 04'!B36</f>
        <v>LĐQL-4.19</v>
      </c>
      <c r="C35" s="22"/>
      <c r="D35" s="52" t="s">
        <v>188</v>
      </c>
      <c r="E35" s="22" t="s">
        <v>140</v>
      </c>
      <c r="F35" s="52"/>
    </row>
    <row r="36" spans="1:6" s="85" customFormat="1" ht="60.6" hidden="1" customHeight="1" outlineLevel="3" x14ac:dyDescent="0.2">
      <c r="A36" s="106"/>
      <c r="B36" s="106" t="str">
        <f>'Phụ lục 04'!B37</f>
        <v>LĐQL-4.20</v>
      </c>
      <c r="C36" s="22"/>
      <c r="D36" s="52" t="s">
        <v>880</v>
      </c>
      <c r="E36" s="22" t="s">
        <v>140</v>
      </c>
      <c r="F36" s="77"/>
    </row>
    <row r="37" spans="1:6" s="85" customFormat="1" ht="60.6" hidden="1" customHeight="1" outlineLevel="3" x14ac:dyDescent="0.2">
      <c r="A37" s="106"/>
      <c r="B37" s="106" t="str">
        <f>'Phụ lục 04'!B38</f>
        <v>LĐQL-4.21</v>
      </c>
      <c r="C37" s="22"/>
      <c r="D37" s="52" t="s">
        <v>881</v>
      </c>
      <c r="E37" s="22" t="s">
        <v>140</v>
      </c>
      <c r="F37" s="52"/>
    </row>
    <row r="38" spans="1:6" s="85" customFormat="1" ht="60.6" hidden="1" customHeight="1" outlineLevel="3" x14ac:dyDescent="0.2">
      <c r="A38" s="106"/>
      <c r="B38" s="106" t="str">
        <f>'Phụ lục 04'!B39</f>
        <v>LĐQL-4.22</v>
      </c>
      <c r="C38" s="22"/>
      <c r="D38" s="52" t="s">
        <v>190</v>
      </c>
      <c r="E38" s="22" t="s">
        <v>140</v>
      </c>
      <c r="F38" s="52"/>
    </row>
    <row r="39" spans="1:6" s="85" customFormat="1" ht="60.6" hidden="1" customHeight="1" outlineLevel="3" x14ac:dyDescent="0.2">
      <c r="A39" s="106"/>
      <c r="B39" s="106" t="str">
        <f>'Phụ lục 04'!B40</f>
        <v>LĐQL-4.23</v>
      </c>
      <c r="C39" s="22"/>
      <c r="D39" s="52" t="s">
        <v>578</v>
      </c>
      <c r="E39" s="22" t="s">
        <v>140</v>
      </c>
      <c r="F39" s="77"/>
    </row>
    <row r="40" spans="1:6" s="85" customFormat="1" ht="60.6" hidden="1" customHeight="1" outlineLevel="3" x14ac:dyDescent="0.2">
      <c r="A40" s="106"/>
      <c r="B40" s="106" t="str">
        <f>'Phụ lục 04'!B41</f>
        <v>LĐQL-4.24</v>
      </c>
      <c r="C40" s="22"/>
      <c r="D40" s="52" t="s">
        <v>879</v>
      </c>
      <c r="E40" s="22" t="s">
        <v>140</v>
      </c>
      <c r="F40" s="52"/>
    </row>
    <row r="41" spans="1:6" s="85" customFormat="1" ht="60.6" hidden="1" customHeight="1" outlineLevel="3" x14ac:dyDescent="0.2">
      <c r="A41" s="106"/>
      <c r="B41" s="106" t="str">
        <f>'Phụ lục 04'!B42</f>
        <v>LĐQL-4.25</v>
      </c>
      <c r="C41" s="22"/>
      <c r="D41" s="52" t="s">
        <v>191</v>
      </c>
      <c r="E41" s="22" t="s">
        <v>140</v>
      </c>
      <c r="F41" s="52"/>
    </row>
    <row r="42" spans="1:6" s="85" customFormat="1" ht="60.6" hidden="1" customHeight="1" outlineLevel="3" x14ac:dyDescent="0.2">
      <c r="A42" s="106"/>
      <c r="B42" s="106" t="str">
        <f>'Phụ lục 04'!B43</f>
        <v>LĐQL-4.26</v>
      </c>
      <c r="C42" s="22"/>
      <c r="D42" s="52" t="s">
        <v>193</v>
      </c>
      <c r="E42" s="22" t="s">
        <v>140</v>
      </c>
      <c r="F42" s="52"/>
    </row>
    <row r="43" spans="1:6" s="85" customFormat="1" ht="60.6" hidden="1" customHeight="1" outlineLevel="3" x14ac:dyDescent="0.2">
      <c r="A43" s="106"/>
      <c r="B43" s="106" t="str">
        <f>'Phụ lục 04'!B44</f>
        <v>LĐQL-4.27</v>
      </c>
      <c r="C43" s="22"/>
      <c r="D43" s="52" t="s">
        <v>195</v>
      </c>
      <c r="E43" s="22" t="s">
        <v>140</v>
      </c>
      <c r="F43" s="52"/>
    </row>
    <row r="44" spans="1:6" s="85" customFormat="1" ht="60.6" hidden="1" customHeight="1" outlineLevel="3" x14ac:dyDescent="0.2">
      <c r="A44" s="106"/>
      <c r="B44" s="106" t="str">
        <f>'Phụ lục 04'!B45</f>
        <v>LĐQL-4.28</v>
      </c>
      <c r="C44" s="22"/>
      <c r="D44" s="52" t="s">
        <v>197</v>
      </c>
      <c r="E44" s="22" t="s">
        <v>140</v>
      </c>
      <c r="F44" s="52"/>
    </row>
    <row r="45" spans="1:6" s="85" customFormat="1" ht="60.6" hidden="1" customHeight="1" outlineLevel="3" x14ac:dyDescent="0.2">
      <c r="A45" s="106"/>
      <c r="B45" s="106" t="str">
        <f>'Phụ lục 04'!B46</f>
        <v>LĐQL-4.29</v>
      </c>
      <c r="C45" s="22"/>
      <c r="D45" s="52" t="s">
        <v>199</v>
      </c>
      <c r="E45" s="22" t="s">
        <v>140</v>
      </c>
      <c r="F45" s="52"/>
    </row>
    <row r="46" spans="1:6" s="85" customFormat="1" ht="60.6" hidden="1" customHeight="1" outlineLevel="3" x14ac:dyDescent="0.2">
      <c r="A46" s="106"/>
      <c r="B46" s="106" t="str">
        <f>'Phụ lục 04'!B47</f>
        <v>LĐQL-4.30</v>
      </c>
      <c r="C46" s="22"/>
      <c r="D46" s="52" t="s">
        <v>201</v>
      </c>
      <c r="E46" s="22" t="s">
        <v>140</v>
      </c>
      <c r="F46" s="52"/>
    </row>
    <row r="47" spans="1:6" s="85" customFormat="1" ht="60.6" hidden="1" customHeight="1" outlineLevel="3" x14ac:dyDescent="0.2">
      <c r="A47" s="106"/>
      <c r="B47" s="106" t="str">
        <f>'Phụ lục 04'!B48</f>
        <v>LĐQL-4.31</v>
      </c>
      <c r="C47" s="22"/>
      <c r="D47" s="52" t="s">
        <v>203</v>
      </c>
      <c r="E47" s="22" t="s">
        <v>140</v>
      </c>
      <c r="F47" s="52"/>
    </row>
    <row r="48" spans="1:6" s="85" customFormat="1" ht="60.6" hidden="1" customHeight="1" outlineLevel="3" x14ac:dyDescent="0.2">
      <c r="A48" s="106"/>
      <c r="B48" s="106" t="str">
        <f>'Phụ lục 04'!B49</f>
        <v>LĐQL-4.32</v>
      </c>
      <c r="C48" s="22"/>
      <c r="D48" s="52" t="s">
        <v>205</v>
      </c>
      <c r="E48" s="26" t="s">
        <v>140</v>
      </c>
      <c r="F48" s="26"/>
    </row>
    <row r="49" spans="1:6" s="85" customFormat="1" ht="60.6" hidden="1" customHeight="1" outlineLevel="3" x14ac:dyDescent="0.2">
      <c r="A49" s="106"/>
      <c r="B49" s="106" t="str">
        <f>'Phụ lục 04'!B50</f>
        <v>LĐQL-4.33</v>
      </c>
      <c r="C49" s="22"/>
      <c r="D49" s="52" t="s">
        <v>207</v>
      </c>
      <c r="E49" s="26" t="s">
        <v>140</v>
      </c>
      <c r="F49" s="26"/>
    </row>
    <row r="50" spans="1:6" s="85" customFormat="1" ht="60.6" hidden="1" customHeight="1" outlineLevel="3" x14ac:dyDescent="0.2">
      <c r="A50" s="106"/>
      <c r="B50" s="106" t="str">
        <f>'Phụ lục 04'!B51</f>
        <v>LĐQL-4.34</v>
      </c>
      <c r="C50" s="22"/>
      <c r="D50" s="52" t="s">
        <v>209</v>
      </c>
      <c r="E50" s="26" t="s">
        <v>140</v>
      </c>
      <c r="F50" s="26"/>
    </row>
    <row r="51" spans="1:6" s="85" customFormat="1" ht="60.6" hidden="1" customHeight="1" outlineLevel="3" x14ac:dyDescent="0.2">
      <c r="A51" s="106"/>
      <c r="B51" s="106" t="str">
        <f>'Phụ lục 04'!B52</f>
        <v>LĐQL-4.35</v>
      </c>
      <c r="C51" s="22"/>
      <c r="D51" s="52" t="s">
        <v>211</v>
      </c>
      <c r="E51" s="26" t="s">
        <v>140</v>
      </c>
      <c r="F51" s="26"/>
    </row>
    <row r="52" spans="1:6" s="85" customFormat="1" ht="60.6" hidden="1" customHeight="1" outlineLevel="3" x14ac:dyDescent="0.2">
      <c r="A52" s="106"/>
      <c r="B52" s="106" t="str">
        <f>'Phụ lục 04'!B53</f>
        <v>LĐQL-4.36</v>
      </c>
      <c r="C52" s="22"/>
      <c r="D52" s="52" t="s">
        <v>213</v>
      </c>
      <c r="E52" s="26" t="s">
        <v>140</v>
      </c>
      <c r="F52" s="26"/>
    </row>
    <row r="53" spans="1:6" s="85" customFormat="1" ht="60.6" hidden="1" customHeight="1" outlineLevel="3" x14ac:dyDescent="0.2">
      <c r="A53" s="106"/>
      <c r="B53" s="106" t="str">
        <f>'Phụ lục 04'!B54</f>
        <v>LĐQL-4.37</v>
      </c>
      <c r="C53" s="22"/>
      <c r="D53" s="52" t="s">
        <v>215</v>
      </c>
      <c r="E53" s="26" t="s">
        <v>140</v>
      </c>
      <c r="F53" s="26"/>
    </row>
    <row r="54" spans="1:6" s="85" customFormat="1" ht="60.6" hidden="1" customHeight="1" outlineLevel="3" x14ac:dyDescent="0.2">
      <c r="A54" s="106"/>
      <c r="B54" s="106" t="str">
        <f>'Phụ lục 04'!B55</f>
        <v>LĐQL-4.38</v>
      </c>
      <c r="C54" s="22"/>
      <c r="D54" s="52" t="s">
        <v>217</v>
      </c>
      <c r="E54" s="26" t="s">
        <v>140</v>
      </c>
      <c r="F54" s="26"/>
    </row>
    <row r="55" spans="1:6" s="85" customFormat="1" ht="60.6" hidden="1" customHeight="1" outlineLevel="3" x14ac:dyDescent="0.2">
      <c r="A55" s="106"/>
      <c r="B55" s="106" t="str">
        <f>'Phụ lục 04'!B56</f>
        <v>LĐQL-4.39</v>
      </c>
      <c r="C55" s="22"/>
      <c r="D55" s="52" t="s">
        <v>219</v>
      </c>
      <c r="E55" s="26" t="s">
        <v>140</v>
      </c>
      <c r="F55" s="26"/>
    </row>
    <row r="56" spans="1:6" s="85" customFormat="1" ht="60.6" hidden="1" customHeight="1" outlineLevel="2" collapsed="1" x14ac:dyDescent="0.2">
      <c r="A56" s="106" t="str">
        <f>'Phụ lục 04'!A57</f>
        <v>LĐQL-5</v>
      </c>
      <c r="B56" s="106"/>
      <c r="C56" s="22"/>
      <c r="D56" s="52" t="s">
        <v>882</v>
      </c>
      <c r="E56" s="22"/>
      <c r="F56" s="76"/>
    </row>
    <row r="57" spans="1:6" s="85" customFormat="1" ht="60.6" hidden="1" customHeight="1" outlineLevel="3" x14ac:dyDescent="0.2">
      <c r="A57" s="106"/>
      <c r="B57" s="106" t="str">
        <f>'Phụ lục 04'!B58</f>
        <v>LĐQL-5.1</v>
      </c>
      <c r="C57" s="22"/>
      <c r="D57" s="52" t="s">
        <v>146</v>
      </c>
      <c r="E57" s="22" t="s">
        <v>140</v>
      </c>
      <c r="F57" s="52"/>
    </row>
    <row r="58" spans="1:6" s="85" customFormat="1" ht="60.6" hidden="1" customHeight="1" outlineLevel="3" x14ac:dyDescent="0.2">
      <c r="A58" s="106"/>
      <c r="B58" s="106" t="str">
        <f>'Phụ lục 04'!B59</f>
        <v>LĐQL-5.2</v>
      </c>
      <c r="C58" s="22"/>
      <c r="D58" s="52" t="s">
        <v>148</v>
      </c>
      <c r="E58" s="22" t="s">
        <v>140</v>
      </c>
      <c r="F58" s="52"/>
    </row>
    <row r="59" spans="1:6" s="85" customFormat="1" ht="60.6" hidden="1" customHeight="1" outlineLevel="3" x14ac:dyDescent="0.2">
      <c r="A59" s="106"/>
      <c r="B59" s="106" t="str">
        <f>'Phụ lục 04'!B60</f>
        <v>LĐQL-5.3</v>
      </c>
      <c r="C59" s="22"/>
      <c r="D59" s="52" t="s">
        <v>150</v>
      </c>
      <c r="E59" s="26" t="s">
        <v>140</v>
      </c>
      <c r="F59" s="26"/>
    </row>
    <row r="60" spans="1:6" s="85" customFormat="1" ht="60.6" hidden="1" customHeight="1" outlineLevel="3" x14ac:dyDescent="0.2">
      <c r="A60" s="106"/>
      <c r="B60" s="106" t="str">
        <f>'Phụ lục 04'!B61</f>
        <v>LĐQL-5.4</v>
      </c>
      <c r="C60" s="22"/>
      <c r="D60" s="52" t="s">
        <v>152</v>
      </c>
      <c r="E60" s="22" t="s">
        <v>140</v>
      </c>
      <c r="F60" s="52"/>
    </row>
    <row r="61" spans="1:6" s="85" customFormat="1" ht="60.6" hidden="1" customHeight="1" outlineLevel="3" x14ac:dyDescent="0.2">
      <c r="A61" s="106"/>
      <c r="B61" s="106" t="str">
        <f>'Phụ lục 04'!B62</f>
        <v>LĐQL-5.5</v>
      </c>
      <c r="C61" s="22"/>
      <c r="D61" s="52" t="s">
        <v>154</v>
      </c>
      <c r="E61" s="22" t="s">
        <v>140</v>
      </c>
      <c r="F61" s="52"/>
    </row>
    <row r="62" spans="1:6" s="85" customFormat="1" ht="60.6" hidden="1" customHeight="1" outlineLevel="3" x14ac:dyDescent="0.2">
      <c r="A62" s="106"/>
      <c r="B62" s="106" t="str">
        <f>'Phụ lục 04'!B63</f>
        <v>LĐQL-5.6</v>
      </c>
      <c r="C62" s="22"/>
      <c r="D62" s="52" t="s">
        <v>576</v>
      </c>
      <c r="E62" s="22" t="s">
        <v>140</v>
      </c>
      <c r="F62" s="52"/>
    </row>
    <row r="63" spans="1:6" s="85" customFormat="1" ht="60.6" hidden="1" customHeight="1" outlineLevel="3" x14ac:dyDescent="0.2">
      <c r="A63" s="106"/>
      <c r="B63" s="106" t="str">
        <f>'Phụ lục 04'!B64</f>
        <v>LĐQL-5.7</v>
      </c>
      <c r="C63" s="22"/>
      <c r="D63" s="52" t="s">
        <v>158</v>
      </c>
      <c r="E63" s="22" t="s">
        <v>140</v>
      </c>
      <c r="F63" s="52"/>
    </row>
    <row r="64" spans="1:6" s="85" customFormat="1" ht="60.6" hidden="1" customHeight="1" outlineLevel="3" x14ac:dyDescent="0.2">
      <c r="A64" s="106"/>
      <c r="B64" s="106" t="str">
        <f>'Phụ lục 04'!B65</f>
        <v>LĐQL-5.8</v>
      </c>
      <c r="C64" s="22"/>
      <c r="D64" s="52" t="s">
        <v>160</v>
      </c>
      <c r="E64" s="22" t="s">
        <v>140</v>
      </c>
      <c r="F64" s="52"/>
    </row>
    <row r="65" spans="1:6" s="85" customFormat="1" ht="60.6" hidden="1" customHeight="1" outlineLevel="3" x14ac:dyDescent="0.2">
      <c r="A65" s="106"/>
      <c r="B65" s="106" t="str">
        <f>'Phụ lục 04'!B66</f>
        <v>LĐQL-5.9</v>
      </c>
      <c r="C65" s="22"/>
      <c r="D65" s="52" t="s">
        <v>161</v>
      </c>
      <c r="E65" s="22" t="s">
        <v>140</v>
      </c>
      <c r="F65" s="52"/>
    </row>
    <row r="66" spans="1:6" s="85" customFormat="1" ht="60.6" hidden="1" customHeight="1" outlineLevel="3" x14ac:dyDescent="0.2">
      <c r="A66" s="106"/>
      <c r="B66" s="106" t="str">
        <f>'Phụ lục 04'!B67</f>
        <v>LĐQL-5.10</v>
      </c>
      <c r="C66" s="22"/>
      <c r="D66" s="52" t="s">
        <v>912</v>
      </c>
      <c r="E66" s="26" t="s">
        <v>140</v>
      </c>
      <c r="F66" s="28"/>
    </row>
    <row r="67" spans="1:6" s="85" customFormat="1" ht="60.6" hidden="1" customHeight="1" outlineLevel="3" x14ac:dyDescent="0.2">
      <c r="A67" s="106"/>
      <c r="B67" s="106" t="str">
        <f>'Phụ lục 04'!B68</f>
        <v>LĐQL-5.11</v>
      </c>
      <c r="C67" s="22"/>
      <c r="D67" s="52" t="s">
        <v>913</v>
      </c>
      <c r="E67" s="26" t="s">
        <v>140</v>
      </c>
      <c r="F67" s="26"/>
    </row>
    <row r="68" spans="1:6" s="85" customFormat="1" ht="60.6" hidden="1" customHeight="1" outlineLevel="3" x14ac:dyDescent="0.2">
      <c r="A68" s="106"/>
      <c r="B68" s="106" t="str">
        <f>'Phụ lục 04'!B69</f>
        <v>LĐQL-5.12</v>
      </c>
      <c r="C68" s="22"/>
      <c r="D68" s="52" t="s">
        <v>577</v>
      </c>
      <c r="E68" s="26" t="s">
        <v>140</v>
      </c>
      <c r="F68" s="28"/>
    </row>
    <row r="69" spans="1:6" s="85" customFormat="1" ht="60.6" hidden="1" customHeight="1" outlineLevel="3" x14ac:dyDescent="0.2">
      <c r="A69" s="106"/>
      <c r="B69" s="106" t="str">
        <f>'Phụ lục 04'!B70</f>
        <v>LĐQL-5.13</v>
      </c>
      <c r="C69" s="22"/>
      <c r="D69" s="52" t="s">
        <v>173</v>
      </c>
      <c r="E69" s="22" t="s">
        <v>140</v>
      </c>
      <c r="F69" s="52"/>
    </row>
    <row r="70" spans="1:6" s="85" customFormat="1" ht="60.6" hidden="1" customHeight="1" outlineLevel="3" x14ac:dyDescent="0.2">
      <c r="A70" s="106"/>
      <c r="B70" s="106" t="str">
        <f>'Phụ lục 04'!B71</f>
        <v>LĐQL-5.14</v>
      </c>
      <c r="C70" s="22"/>
      <c r="D70" s="52" t="s">
        <v>176</v>
      </c>
      <c r="E70" s="22" t="s">
        <v>140</v>
      </c>
      <c r="F70" s="52"/>
    </row>
    <row r="71" spans="1:6" s="85" customFormat="1" ht="60.6" hidden="1" customHeight="1" outlineLevel="3" x14ac:dyDescent="0.2">
      <c r="A71" s="106"/>
      <c r="B71" s="106" t="str">
        <f>'Phụ lục 04'!B72</f>
        <v>LĐQL-5.15</v>
      </c>
      <c r="C71" s="22"/>
      <c r="D71" s="52" t="s">
        <v>179</v>
      </c>
      <c r="E71" s="22" t="s">
        <v>140</v>
      </c>
      <c r="F71" s="52"/>
    </row>
    <row r="72" spans="1:6" s="85" customFormat="1" ht="60.6" hidden="1" customHeight="1" outlineLevel="3" x14ac:dyDescent="0.2">
      <c r="A72" s="106"/>
      <c r="B72" s="106" t="str">
        <f>'Phụ lục 04'!B73</f>
        <v>LĐQL-5.16</v>
      </c>
      <c r="C72" s="22"/>
      <c r="D72" s="52" t="s">
        <v>8</v>
      </c>
      <c r="E72" s="22" t="s">
        <v>140</v>
      </c>
      <c r="F72" s="52"/>
    </row>
    <row r="73" spans="1:6" s="85" customFormat="1" ht="60.6" hidden="1" customHeight="1" outlineLevel="3" x14ac:dyDescent="0.2">
      <c r="A73" s="106"/>
      <c r="B73" s="106" t="str">
        <f>'Phụ lục 04'!B74</f>
        <v>LĐQL-5.17</v>
      </c>
      <c r="C73" s="22"/>
      <c r="D73" s="52" t="s">
        <v>187</v>
      </c>
      <c r="E73" s="22" t="s">
        <v>140</v>
      </c>
      <c r="F73" s="52"/>
    </row>
    <row r="74" spans="1:6" s="85" customFormat="1" ht="60.6" hidden="1" customHeight="1" outlineLevel="3" x14ac:dyDescent="0.2">
      <c r="A74" s="106"/>
      <c r="B74" s="106" t="str">
        <f>'Phụ lục 04'!B75</f>
        <v>LĐQL-5.18</v>
      </c>
      <c r="C74" s="22"/>
      <c r="D74" s="52" t="s">
        <v>189</v>
      </c>
      <c r="E74" s="26" t="s">
        <v>140</v>
      </c>
      <c r="F74" s="28"/>
    </row>
    <row r="75" spans="1:6" s="85" customFormat="1" ht="60.6" hidden="1" customHeight="1" outlineLevel="3" x14ac:dyDescent="0.2">
      <c r="A75" s="106"/>
      <c r="B75" s="106" t="str">
        <f>'Phụ lục 04'!B76</f>
        <v>LĐQL-5.19</v>
      </c>
      <c r="C75" s="22"/>
      <c r="D75" s="52" t="s">
        <v>885</v>
      </c>
      <c r="E75" s="22" t="s">
        <v>140</v>
      </c>
      <c r="F75" s="77"/>
    </row>
    <row r="76" spans="1:6" s="85" customFormat="1" ht="60.6" hidden="1" customHeight="1" outlineLevel="3" x14ac:dyDescent="0.2">
      <c r="A76" s="106"/>
      <c r="B76" s="106" t="str">
        <f>'Phụ lục 04'!B77</f>
        <v>LĐQL-5.20</v>
      </c>
      <c r="C76" s="22"/>
      <c r="D76" s="52" t="s">
        <v>884</v>
      </c>
      <c r="E76" s="22" t="s">
        <v>140</v>
      </c>
      <c r="F76" s="52"/>
    </row>
    <row r="77" spans="1:6" s="85" customFormat="1" ht="60.6" hidden="1" customHeight="1" outlineLevel="3" x14ac:dyDescent="0.2">
      <c r="A77" s="106"/>
      <c r="B77" s="106" t="str">
        <f>'Phụ lục 04'!B78</f>
        <v>LĐQL-5.21</v>
      </c>
      <c r="C77" s="22"/>
      <c r="D77" s="52" t="s">
        <v>886</v>
      </c>
      <c r="E77" s="22" t="s">
        <v>140</v>
      </c>
      <c r="F77" s="52"/>
    </row>
    <row r="78" spans="1:6" s="85" customFormat="1" ht="60.6" hidden="1" customHeight="1" outlineLevel="3" x14ac:dyDescent="0.2">
      <c r="A78" s="106"/>
      <c r="B78" s="106" t="str">
        <f>'Phụ lục 04'!B79</f>
        <v>LĐQL-5.22</v>
      </c>
      <c r="C78" s="22"/>
      <c r="D78" s="52" t="s">
        <v>579</v>
      </c>
      <c r="E78" s="22" t="s">
        <v>140</v>
      </c>
      <c r="F78" s="77"/>
    </row>
    <row r="79" spans="1:6" s="85" customFormat="1" ht="60.6" hidden="1" customHeight="1" outlineLevel="3" x14ac:dyDescent="0.2">
      <c r="A79" s="106"/>
      <c r="B79" s="106" t="str">
        <f>'Phụ lục 04'!B80</f>
        <v>LĐQL-5.23</v>
      </c>
      <c r="C79" s="22"/>
      <c r="D79" s="52" t="s">
        <v>883</v>
      </c>
      <c r="E79" s="22" t="s">
        <v>140</v>
      </c>
      <c r="F79" s="52"/>
    </row>
    <row r="80" spans="1:6" s="85" customFormat="1" ht="60.6" hidden="1" customHeight="1" outlineLevel="3" x14ac:dyDescent="0.2">
      <c r="A80" s="106"/>
      <c r="B80" s="106" t="str">
        <f>'Phụ lục 04'!B81</f>
        <v>LĐQL-5.24</v>
      </c>
      <c r="C80" s="22"/>
      <c r="D80" s="52" t="s">
        <v>192</v>
      </c>
      <c r="E80" s="22" t="s">
        <v>140</v>
      </c>
      <c r="F80" s="52"/>
    </row>
    <row r="81" spans="1:6" s="85" customFormat="1" ht="60.6" hidden="1" customHeight="1" outlineLevel="3" x14ac:dyDescent="0.2">
      <c r="A81" s="106"/>
      <c r="B81" s="106" t="str">
        <f>'Phụ lục 04'!B82</f>
        <v>LĐQL-5.25</v>
      </c>
      <c r="C81" s="22"/>
      <c r="D81" s="52" t="s">
        <v>194</v>
      </c>
      <c r="E81" s="22" t="s">
        <v>140</v>
      </c>
      <c r="F81" s="52"/>
    </row>
    <row r="82" spans="1:6" s="85" customFormat="1" ht="60.6" hidden="1" customHeight="1" outlineLevel="3" x14ac:dyDescent="0.2">
      <c r="A82" s="106"/>
      <c r="B82" s="106" t="str">
        <f>'Phụ lục 04'!B83</f>
        <v>LĐQL-5.26</v>
      </c>
      <c r="C82" s="22"/>
      <c r="D82" s="52" t="s">
        <v>196</v>
      </c>
      <c r="E82" s="22" t="s">
        <v>140</v>
      </c>
      <c r="F82" s="52"/>
    </row>
    <row r="83" spans="1:6" s="85" customFormat="1" ht="60.6" hidden="1" customHeight="1" outlineLevel="3" x14ac:dyDescent="0.2">
      <c r="A83" s="106"/>
      <c r="B83" s="106" t="str">
        <f>'Phụ lục 04'!B84</f>
        <v>LĐQL-5.27</v>
      </c>
      <c r="C83" s="22"/>
      <c r="D83" s="52" t="s">
        <v>198</v>
      </c>
      <c r="E83" s="22" t="s">
        <v>140</v>
      </c>
      <c r="F83" s="52"/>
    </row>
    <row r="84" spans="1:6" s="85" customFormat="1" ht="60.6" hidden="1" customHeight="1" outlineLevel="3" x14ac:dyDescent="0.2">
      <c r="A84" s="106"/>
      <c r="B84" s="106" t="str">
        <f>'Phụ lục 04'!B85</f>
        <v>LĐQL-5.28</v>
      </c>
      <c r="C84" s="22"/>
      <c r="D84" s="52" t="s">
        <v>200</v>
      </c>
      <c r="E84" s="22" t="s">
        <v>140</v>
      </c>
      <c r="F84" s="52"/>
    </row>
    <row r="85" spans="1:6" s="85" customFormat="1" ht="60.6" hidden="1" customHeight="1" outlineLevel="3" x14ac:dyDescent="0.2">
      <c r="A85" s="106"/>
      <c r="B85" s="106" t="str">
        <f>'Phụ lục 04'!B86</f>
        <v>LĐQL-5.29</v>
      </c>
      <c r="C85" s="22"/>
      <c r="D85" s="52" t="s">
        <v>202</v>
      </c>
      <c r="E85" s="22" t="s">
        <v>140</v>
      </c>
      <c r="F85" s="52"/>
    </row>
    <row r="86" spans="1:6" s="85" customFormat="1" ht="60.6" hidden="1" customHeight="1" outlineLevel="3" x14ac:dyDescent="0.2">
      <c r="A86" s="106"/>
      <c r="B86" s="106" t="str">
        <f>'Phụ lục 04'!B87</f>
        <v>LĐQL-5.30</v>
      </c>
      <c r="C86" s="22"/>
      <c r="D86" s="52" t="s">
        <v>204</v>
      </c>
      <c r="E86" s="22" t="s">
        <v>140</v>
      </c>
      <c r="F86" s="52"/>
    </row>
    <row r="87" spans="1:6" s="85" customFormat="1" ht="60.6" hidden="1" customHeight="1" outlineLevel="3" x14ac:dyDescent="0.2">
      <c r="A87" s="106"/>
      <c r="B87" s="106" t="str">
        <f>'Phụ lục 04'!B88</f>
        <v>LĐQL-5.31</v>
      </c>
      <c r="C87" s="22"/>
      <c r="D87" s="52" t="s">
        <v>206</v>
      </c>
      <c r="E87" s="26" t="s">
        <v>140</v>
      </c>
      <c r="F87" s="26"/>
    </row>
    <row r="88" spans="1:6" s="85" customFormat="1" ht="60.6" hidden="1" customHeight="1" outlineLevel="3" x14ac:dyDescent="0.2">
      <c r="A88" s="106"/>
      <c r="B88" s="106" t="str">
        <f>'Phụ lục 04'!B89</f>
        <v>LĐQL-5.32</v>
      </c>
      <c r="C88" s="22"/>
      <c r="D88" s="52" t="s">
        <v>208</v>
      </c>
      <c r="E88" s="26" t="s">
        <v>140</v>
      </c>
      <c r="F88" s="26"/>
    </row>
    <row r="89" spans="1:6" s="85" customFormat="1" ht="60.6" hidden="1" customHeight="1" outlineLevel="3" x14ac:dyDescent="0.2">
      <c r="A89" s="106"/>
      <c r="B89" s="106" t="str">
        <f>'Phụ lục 04'!B90</f>
        <v>LĐQL-5.33</v>
      </c>
      <c r="C89" s="22"/>
      <c r="D89" s="52" t="s">
        <v>210</v>
      </c>
      <c r="E89" s="26" t="s">
        <v>140</v>
      </c>
      <c r="F89" s="26"/>
    </row>
    <row r="90" spans="1:6" s="85" customFormat="1" ht="60.6" hidden="1" customHeight="1" outlineLevel="3" x14ac:dyDescent="0.2">
      <c r="A90" s="106"/>
      <c r="B90" s="106" t="str">
        <f>'Phụ lục 04'!B91</f>
        <v>LĐQL-5.34</v>
      </c>
      <c r="C90" s="22"/>
      <c r="D90" s="52" t="s">
        <v>212</v>
      </c>
      <c r="E90" s="26" t="s">
        <v>140</v>
      </c>
      <c r="F90" s="26"/>
    </row>
    <row r="91" spans="1:6" s="85" customFormat="1" ht="60.6" hidden="1" customHeight="1" outlineLevel="3" x14ac:dyDescent="0.2">
      <c r="A91" s="106"/>
      <c r="B91" s="106" t="str">
        <f>'Phụ lục 04'!B92</f>
        <v>LĐQL-5.35</v>
      </c>
      <c r="C91" s="22"/>
      <c r="D91" s="52" t="s">
        <v>214</v>
      </c>
      <c r="E91" s="26" t="s">
        <v>140</v>
      </c>
      <c r="F91" s="26"/>
    </row>
    <row r="92" spans="1:6" s="85" customFormat="1" ht="60.6" hidden="1" customHeight="1" outlineLevel="3" x14ac:dyDescent="0.2">
      <c r="A92" s="106"/>
      <c r="B92" s="106" t="str">
        <f>'Phụ lục 04'!B93</f>
        <v>LĐQL-5.36</v>
      </c>
      <c r="C92" s="22"/>
      <c r="D92" s="52" t="s">
        <v>216</v>
      </c>
      <c r="E92" s="26" t="s">
        <v>140</v>
      </c>
      <c r="F92" s="26"/>
    </row>
    <row r="93" spans="1:6" s="85" customFormat="1" ht="60.6" hidden="1" customHeight="1" outlineLevel="3" x14ac:dyDescent="0.2">
      <c r="A93" s="106"/>
      <c r="B93" s="106" t="str">
        <f>'Phụ lục 04'!B94</f>
        <v>LĐQL-5.37</v>
      </c>
      <c r="C93" s="22"/>
      <c r="D93" s="52" t="s">
        <v>218</v>
      </c>
      <c r="E93" s="26" t="s">
        <v>140</v>
      </c>
      <c r="F93" s="26"/>
    </row>
    <row r="94" spans="1:6" s="85" customFormat="1" ht="60.6" hidden="1" customHeight="1" outlineLevel="3" x14ac:dyDescent="0.2">
      <c r="A94" s="106"/>
      <c r="B94" s="106" t="str">
        <f>'Phụ lục 04'!B95</f>
        <v>LĐQL-5.38</v>
      </c>
      <c r="C94" s="22"/>
      <c r="D94" s="52" t="s">
        <v>220</v>
      </c>
      <c r="E94" s="26" t="s">
        <v>140</v>
      </c>
      <c r="F94" s="26"/>
    </row>
    <row r="95" spans="1:6" s="85" customFormat="1" ht="60.6" hidden="1" customHeight="1" outlineLevel="2" collapsed="1" x14ac:dyDescent="0.2">
      <c r="A95" s="106" t="str">
        <f>'Phụ lục 04'!A96</f>
        <v>LĐQL-6</v>
      </c>
      <c r="B95" s="106"/>
      <c r="C95" s="22"/>
      <c r="D95" s="52" t="s">
        <v>887</v>
      </c>
      <c r="E95" s="22"/>
      <c r="F95" s="76"/>
    </row>
    <row r="96" spans="1:6" s="85" customFormat="1" ht="60.6" hidden="1" customHeight="1" outlineLevel="3" x14ac:dyDescent="0.2">
      <c r="A96" s="106"/>
      <c r="B96" s="106" t="str">
        <f>'Phụ lục 04'!B97</f>
        <v>LĐQL-6.1</v>
      </c>
      <c r="C96" s="22"/>
      <c r="D96" s="52" t="s">
        <v>170</v>
      </c>
      <c r="E96" s="22" t="s">
        <v>140</v>
      </c>
      <c r="F96" s="52"/>
    </row>
    <row r="97" spans="1:6" s="85" customFormat="1" ht="60.6" hidden="1" customHeight="1" outlineLevel="3" x14ac:dyDescent="0.2">
      <c r="A97" s="106"/>
      <c r="B97" s="106" t="str">
        <f>'Phụ lục 04'!B98</f>
        <v>LĐQL-6.2</v>
      </c>
      <c r="C97" s="22"/>
      <c r="D97" s="52" t="s">
        <v>181</v>
      </c>
      <c r="E97" s="22" t="s">
        <v>140</v>
      </c>
      <c r="F97" s="52"/>
    </row>
    <row r="98" spans="1:6" s="85" customFormat="1" ht="60.6" hidden="1" customHeight="1" outlineLevel="2" collapsed="1" x14ac:dyDescent="0.2">
      <c r="A98" s="106" t="str">
        <f>'Phụ lục 04'!A99</f>
        <v>LĐQL-7</v>
      </c>
      <c r="B98" s="106"/>
      <c r="C98" s="22"/>
      <c r="D98" s="52" t="s">
        <v>888</v>
      </c>
      <c r="E98" s="22"/>
      <c r="F98" s="76"/>
    </row>
    <row r="99" spans="1:6" s="85" customFormat="1" ht="60.6" hidden="1" customHeight="1" outlineLevel="3" x14ac:dyDescent="0.2">
      <c r="A99" s="106"/>
      <c r="B99" s="106" t="str">
        <f>'Phụ lục 04'!B100</f>
        <v>LĐQL-7.1</v>
      </c>
      <c r="C99" s="22"/>
      <c r="D99" s="52" t="s">
        <v>171</v>
      </c>
      <c r="E99" s="22" t="s">
        <v>140</v>
      </c>
      <c r="F99" s="52"/>
    </row>
    <row r="100" spans="1:6" s="85" customFormat="1" ht="60.6" hidden="1" customHeight="1" outlineLevel="3" x14ac:dyDescent="0.2">
      <c r="A100" s="106"/>
      <c r="B100" s="106" t="str">
        <f>'Phụ lục 04'!B101</f>
        <v>LĐQL-7.2</v>
      </c>
      <c r="C100" s="22"/>
      <c r="D100" s="52" t="s">
        <v>182</v>
      </c>
      <c r="E100" s="22" t="s">
        <v>140</v>
      </c>
      <c r="F100" s="52"/>
    </row>
    <row r="101" spans="1:6" s="85" customFormat="1" ht="60.6" hidden="1" customHeight="1" outlineLevel="3" x14ac:dyDescent="0.2">
      <c r="A101" s="106"/>
      <c r="B101" s="106" t="str">
        <f>'Phụ lục 04'!B102</f>
        <v>LĐQL-7.3</v>
      </c>
      <c r="C101" s="22"/>
      <c r="D101" s="52" t="s">
        <v>183</v>
      </c>
      <c r="E101" s="22" t="s">
        <v>140</v>
      </c>
      <c r="F101" s="52"/>
    </row>
    <row r="102" spans="1:6" s="85" customFormat="1" ht="60.6" hidden="1" customHeight="1" outlineLevel="2" collapsed="1" x14ac:dyDescent="0.2">
      <c r="A102" s="106" t="str">
        <f>'Phụ lục 04'!A103</f>
        <v>LĐQL-8</v>
      </c>
      <c r="B102" s="106"/>
      <c r="C102" s="22"/>
      <c r="D102" s="52" t="s">
        <v>889</v>
      </c>
      <c r="E102" s="22"/>
      <c r="F102" s="76"/>
    </row>
    <row r="103" spans="1:6" s="85" customFormat="1" ht="60.6" hidden="1" customHeight="1" outlineLevel="3" x14ac:dyDescent="0.2">
      <c r="A103" s="106"/>
      <c r="B103" s="106" t="str">
        <f>'Phụ lục 04'!B104</f>
        <v>LĐQL-8.1</v>
      </c>
      <c r="C103" s="22"/>
      <c r="D103" s="52" t="s">
        <v>221</v>
      </c>
      <c r="E103" s="26" t="s">
        <v>140</v>
      </c>
      <c r="F103" s="26"/>
    </row>
    <row r="104" spans="1:6" s="85" customFormat="1" ht="60.6" hidden="1" customHeight="1" outlineLevel="3" x14ac:dyDescent="0.2">
      <c r="A104" s="106"/>
      <c r="B104" s="106" t="str">
        <f>'Phụ lục 04'!B105</f>
        <v>LĐQL-8.2</v>
      </c>
      <c r="C104" s="22"/>
      <c r="D104" s="52" t="s">
        <v>224</v>
      </c>
      <c r="E104" s="26" t="s">
        <v>140</v>
      </c>
      <c r="F104" s="26"/>
    </row>
    <row r="105" spans="1:6" s="85" customFormat="1" ht="60.6" hidden="1" customHeight="1" outlineLevel="3" x14ac:dyDescent="0.2">
      <c r="A105" s="106"/>
      <c r="B105" s="106" t="str">
        <f>'Phụ lục 04'!B106</f>
        <v>LĐQL-8.3</v>
      </c>
      <c r="C105" s="22"/>
      <c r="D105" s="52" t="s">
        <v>227</v>
      </c>
      <c r="E105" s="26" t="s">
        <v>140</v>
      </c>
      <c r="F105" s="26"/>
    </row>
    <row r="106" spans="1:6" s="85" customFormat="1" ht="60.6" hidden="1" customHeight="1" outlineLevel="2" collapsed="1" x14ac:dyDescent="0.2">
      <c r="A106" s="106" t="str">
        <f>'Phụ lục 04'!A107</f>
        <v>LĐQL-9</v>
      </c>
      <c r="B106" s="106"/>
      <c r="C106" s="22"/>
      <c r="D106" s="52" t="s">
        <v>909</v>
      </c>
      <c r="E106" s="22"/>
      <c r="F106" s="76"/>
    </row>
    <row r="107" spans="1:6" s="85" customFormat="1" ht="60.6" hidden="1" customHeight="1" outlineLevel="3" x14ac:dyDescent="0.2">
      <c r="A107" s="106"/>
      <c r="B107" s="106" t="str">
        <f>'Phụ lục 04'!B108</f>
        <v>LĐQL-9.1</v>
      </c>
      <c r="C107" s="22"/>
      <c r="D107" s="52" t="s">
        <v>222</v>
      </c>
      <c r="E107" s="26" t="s">
        <v>140</v>
      </c>
      <c r="F107" s="26"/>
    </row>
    <row r="108" spans="1:6" s="85" customFormat="1" ht="60.6" hidden="1" customHeight="1" outlineLevel="3" x14ac:dyDescent="0.2">
      <c r="A108" s="106"/>
      <c r="B108" s="106" t="str">
        <f>'Phụ lục 04'!B109</f>
        <v>LĐQL-9.2</v>
      </c>
      <c r="C108" s="22"/>
      <c r="D108" s="52" t="s">
        <v>225</v>
      </c>
      <c r="E108" s="26" t="s">
        <v>140</v>
      </c>
      <c r="F108" s="26"/>
    </row>
    <row r="109" spans="1:6" s="85" customFormat="1" ht="60.6" hidden="1" customHeight="1" outlineLevel="3" x14ac:dyDescent="0.2">
      <c r="A109" s="106"/>
      <c r="B109" s="106" t="str">
        <f>'Phụ lục 04'!B110</f>
        <v>LĐQL-9.3</v>
      </c>
      <c r="C109" s="22"/>
      <c r="D109" s="52" t="s">
        <v>228</v>
      </c>
      <c r="E109" s="26" t="s">
        <v>140</v>
      </c>
      <c r="F109" s="26"/>
    </row>
    <row r="110" spans="1:6" s="85" customFormat="1" ht="60.6" hidden="1" customHeight="1" outlineLevel="2" collapsed="1" x14ac:dyDescent="0.2">
      <c r="A110" s="106" t="str">
        <f>'Phụ lục 04'!A111</f>
        <v>LĐQL-10</v>
      </c>
      <c r="B110" s="106"/>
      <c r="C110" s="22"/>
      <c r="D110" s="52" t="s">
        <v>911</v>
      </c>
      <c r="E110" s="22"/>
      <c r="F110" s="76"/>
    </row>
    <row r="111" spans="1:6" s="85" customFormat="1" ht="60.6" hidden="1" customHeight="1" outlineLevel="3" x14ac:dyDescent="0.2">
      <c r="A111" s="106"/>
      <c r="B111" s="106" t="str">
        <f>'Phụ lục 04'!B112</f>
        <v>LĐQL-10.1</v>
      </c>
      <c r="C111" s="22"/>
      <c r="D111" s="52" t="s">
        <v>910</v>
      </c>
      <c r="E111" s="22" t="s">
        <v>140</v>
      </c>
      <c r="F111" s="52"/>
    </row>
    <row r="112" spans="1:6" s="85" customFormat="1" ht="60.6" hidden="1" customHeight="1" outlineLevel="3" x14ac:dyDescent="0.2">
      <c r="A112" s="106"/>
      <c r="B112" s="106" t="str">
        <f>'Phụ lục 04'!B113</f>
        <v>LĐQL-10.2</v>
      </c>
      <c r="C112" s="22"/>
      <c r="D112" s="52" t="s">
        <v>223</v>
      </c>
      <c r="E112" s="26" t="s">
        <v>140</v>
      </c>
      <c r="F112" s="26"/>
    </row>
    <row r="113" spans="1:6" s="85" customFormat="1" ht="60.6" hidden="1" customHeight="1" outlineLevel="3" x14ac:dyDescent="0.2">
      <c r="A113" s="106"/>
      <c r="B113" s="106" t="str">
        <f>'Phụ lục 04'!B114</f>
        <v>LĐQL-10.3</v>
      </c>
      <c r="C113" s="22"/>
      <c r="D113" s="52" t="s">
        <v>226</v>
      </c>
      <c r="E113" s="26" t="s">
        <v>140</v>
      </c>
      <c r="F113" s="26"/>
    </row>
    <row r="114" spans="1:6" s="85" customFormat="1" ht="60.6" hidden="1" customHeight="1" outlineLevel="3" x14ac:dyDescent="0.2">
      <c r="A114" s="106"/>
      <c r="B114" s="106" t="str">
        <f>'Phụ lục 04'!B115</f>
        <v>LĐQL-10.4</v>
      </c>
      <c r="C114" s="22"/>
      <c r="D114" s="52" t="s">
        <v>229</v>
      </c>
      <c r="E114" s="26" t="s">
        <v>140</v>
      </c>
      <c r="F114" s="26"/>
    </row>
    <row r="115" spans="1:6" s="85" customFormat="1" ht="60.6" hidden="1" customHeight="1" outlineLevel="3" x14ac:dyDescent="0.2">
      <c r="A115" s="106"/>
      <c r="B115" s="106" t="str">
        <f>'Phụ lục 04'!B116</f>
        <v>LĐQL-10.5</v>
      </c>
      <c r="C115" s="22"/>
      <c r="D115" s="52" t="s">
        <v>174</v>
      </c>
      <c r="E115" s="22" t="s">
        <v>140</v>
      </c>
      <c r="F115" s="52"/>
    </row>
    <row r="116" spans="1:6" s="85" customFormat="1" ht="60.6" hidden="1" customHeight="1" outlineLevel="3" x14ac:dyDescent="0.2">
      <c r="A116" s="106"/>
      <c r="B116" s="106" t="str">
        <f>'Phụ lục 04'!B117</f>
        <v>LĐQL-10.6</v>
      </c>
      <c r="C116" s="22"/>
      <c r="D116" s="52" t="s">
        <v>177</v>
      </c>
      <c r="E116" s="22" t="s">
        <v>140</v>
      </c>
      <c r="F116" s="52"/>
    </row>
    <row r="117" spans="1:6" s="85" customFormat="1" ht="60.6" hidden="1" customHeight="1" outlineLevel="3" x14ac:dyDescent="0.2">
      <c r="A117" s="106"/>
      <c r="B117" s="106" t="str">
        <f>'Phụ lục 04'!B118</f>
        <v>LĐQL-10.7</v>
      </c>
      <c r="C117" s="22"/>
      <c r="D117" s="52" t="s">
        <v>180</v>
      </c>
      <c r="E117" s="22" t="s">
        <v>140</v>
      </c>
      <c r="F117" s="52"/>
    </row>
    <row r="118" spans="1:6" s="85" customFormat="1" ht="60.6" hidden="1" customHeight="1" outlineLevel="3" x14ac:dyDescent="0.2">
      <c r="A118" s="106"/>
      <c r="B118" s="106" t="str">
        <f>'Phụ lục 04'!B119</f>
        <v>LĐQL-10.8</v>
      </c>
      <c r="C118" s="22"/>
      <c r="D118" s="52" t="s">
        <v>232</v>
      </c>
      <c r="E118" s="26" t="s">
        <v>140</v>
      </c>
      <c r="F118" s="26"/>
    </row>
    <row r="119" spans="1:6" s="85" customFormat="1" ht="60.6" hidden="1" customHeight="1" outlineLevel="2" x14ac:dyDescent="0.2">
      <c r="A119" s="106" t="str">
        <f>'Phụ lục 04'!A120</f>
        <v>LĐQL-11</v>
      </c>
      <c r="B119" s="106"/>
      <c r="C119" s="22"/>
      <c r="D119" s="52" t="s">
        <v>230</v>
      </c>
      <c r="E119" s="26" t="s">
        <v>140</v>
      </c>
      <c r="F119" s="26"/>
    </row>
    <row r="120" spans="1:6" s="85" customFormat="1" ht="60.6" hidden="1" customHeight="1" outlineLevel="2" x14ac:dyDescent="0.2">
      <c r="A120" s="106" t="str">
        <f>'Phụ lục 04'!A121</f>
        <v>LĐQL-12</v>
      </c>
      <c r="B120" s="106"/>
      <c r="C120" s="22"/>
      <c r="D120" s="52" t="s">
        <v>231</v>
      </c>
      <c r="E120" s="26" t="s">
        <v>140</v>
      </c>
      <c r="F120" s="26"/>
    </row>
    <row r="121" spans="1:6" s="85" customFormat="1" ht="60.6" hidden="1" customHeight="1" outlineLevel="2" x14ac:dyDescent="0.2">
      <c r="A121" s="106" t="str">
        <f>'Phụ lục 04'!A122</f>
        <v>LĐQL-13</v>
      </c>
      <c r="B121" s="106"/>
      <c r="C121" s="22"/>
      <c r="D121" s="52" t="s">
        <v>907</v>
      </c>
      <c r="E121" s="26" t="s">
        <v>140</v>
      </c>
      <c r="F121" s="26"/>
    </row>
    <row r="122" spans="1:6" s="85" customFormat="1" ht="60.6" hidden="1" customHeight="1" outlineLevel="2" x14ac:dyDescent="0.2">
      <c r="A122" s="106" t="str">
        <f>'Phụ lục 04'!A123</f>
        <v>LĐQL-14</v>
      </c>
      <c r="B122" s="106"/>
      <c r="C122" s="22"/>
      <c r="D122" s="52" t="s">
        <v>908</v>
      </c>
      <c r="E122" s="26" t="s">
        <v>140</v>
      </c>
      <c r="F122" s="26"/>
    </row>
    <row r="123" spans="1:6" s="85" customFormat="1" ht="60.6" hidden="1" customHeight="1" outlineLevel="2" x14ac:dyDescent="0.2">
      <c r="A123" s="106" t="str">
        <f>'Phụ lục 04'!A124</f>
        <v>LĐQL-15</v>
      </c>
      <c r="B123" s="106"/>
      <c r="C123" s="22"/>
      <c r="D123" s="52" t="s">
        <v>184</v>
      </c>
      <c r="E123" s="22" t="s">
        <v>140</v>
      </c>
      <c r="F123" s="52"/>
    </row>
    <row r="124" spans="1:6" s="85" customFormat="1" ht="33" hidden="1" customHeight="1" outlineLevel="1" collapsed="1" x14ac:dyDescent="0.2">
      <c r="A124" s="260" t="s">
        <v>906</v>
      </c>
      <c r="B124" s="260"/>
      <c r="C124" s="260"/>
      <c r="D124" s="260"/>
      <c r="E124" s="260"/>
      <c r="F124" s="260"/>
    </row>
    <row r="125" spans="1:6" s="85" customFormat="1" ht="60.6" hidden="1" customHeight="1" outlineLevel="2" collapsed="1" x14ac:dyDescent="0.2">
      <c r="A125" s="106" t="str">
        <f>'Phụ lục 04'!A126</f>
        <v>LĐQL-16</v>
      </c>
      <c r="B125" s="106"/>
      <c r="C125" s="22"/>
      <c r="D125" s="108" t="s">
        <v>890</v>
      </c>
      <c r="E125" s="22"/>
      <c r="F125" s="76"/>
    </row>
    <row r="126" spans="1:6" s="85" customFormat="1" ht="25.15" hidden="1" customHeight="1" outlineLevel="3" collapsed="1" x14ac:dyDescent="0.2">
      <c r="A126" s="106"/>
      <c r="B126" s="106"/>
      <c r="C126" s="22"/>
      <c r="D126" s="105" t="s">
        <v>9</v>
      </c>
      <c r="E126" s="22"/>
      <c r="F126" s="76"/>
    </row>
    <row r="127" spans="1:6" s="85" customFormat="1" ht="60.6" hidden="1" customHeight="1" outlineLevel="4" x14ac:dyDescent="0.2">
      <c r="A127" s="106"/>
      <c r="B127" s="106" t="str">
        <f>'Phụ lục 04'!B128</f>
        <v>LĐQL-16.1</v>
      </c>
      <c r="C127" s="22"/>
      <c r="D127" s="78" t="s">
        <v>891</v>
      </c>
      <c r="E127" s="27" t="s">
        <v>140</v>
      </c>
      <c r="F127" s="28"/>
    </row>
    <row r="128" spans="1:6" s="85" customFormat="1" ht="60.6" hidden="1" customHeight="1" outlineLevel="4" x14ac:dyDescent="0.2">
      <c r="A128" s="106"/>
      <c r="B128" s="106" t="str">
        <f>'Phụ lục 04'!B129</f>
        <v>LĐQL-16.2</v>
      </c>
      <c r="C128" s="22"/>
      <c r="D128" s="78" t="s">
        <v>893</v>
      </c>
      <c r="E128" s="27" t="s">
        <v>140</v>
      </c>
      <c r="F128" s="28"/>
    </row>
    <row r="129" spans="1:6" s="85" customFormat="1" ht="60.6" hidden="1" customHeight="1" outlineLevel="4" x14ac:dyDescent="0.2">
      <c r="A129" s="106"/>
      <c r="B129" s="106" t="str">
        <f>'Phụ lục 04'!B130</f>
        <v>LĐQL-16.3</v>
      </c>
      <c r="C129" s="22"/>
      <c r="D129" s="78" t="s">
        <v>895</v>
      </c>
      <c r="E129" s="27" t="s">
        <v>140</v>
      </c>
      <c r="F129" s="28"/>
    </row>
    <row r="130" spans="1:6" s="85" customFormat="1" ht="60.6" hidden="1" customHeight="1" outlineLevel="4" x14ac:dyDescent="0.2">
      <c r="A130" s="106"/>
      <c r="B130" s="106" t="str">
        <f>'Phụ lục 04'!B131</f>
        <v>LĐQL-16.4</v>
      </c>
      <c r="C130" s="22"/>
      <c r="D130" s="78" t="s">
        <v>580</v>
      </c>
      <c r="E130" s="42" t="s">
        <v>140</v>
      </c>
      <c r="F130" s="52"/>
    </row>
    <row r="131" spans="1:6" s="85" customFormat="1" ht="60.6" hidden="1" customHeight="1" outlineLevel="4" x14ac:dyDescent="0.2">
      <c r="A131" s="106"/>
      <c r="B131" s="106" t="str">
        <f>'Phụ lục 04'!B132</f>
        <v>LĐQL-16.5</v>
      </c>
      <c r="C131" s="22"/>
      <c r="D131" s="78" t="s">
        <v>581</v>
      </c>
      <c r="E131" s="27" t="s">
        <v>140</v>
      </c>
      <c r="F131" s="28"/>
    </row>
    <row r="132" spans="1:6" s="85" customFormat="1" ht="60.6" hidden="1" customHeight="1" outlineLevel="4" x14ac:dyDescent="0.2">
      <c r="A132" s="106"/>
      <c r="B132" s="106" t="str">
        <f>'Phụ lục 04'!B133</f>
        <v>LĐQL-16.6</v>
      </c>
      <c r="C132" s="22"/>
      <c r="D132" s="78" t="s">
        <v>234</v>
      </c>
      <c r="E132" s="27" t="s">
        <v>140</v>
      </c>
      <c r="F132" s="28"/>
    </row>
    <row r="133" spans="1:6" s="85" customFormat="1" ht="60.6" hidden="1" customHeight="1" outlineLevel="4" x14ac:dyDescent="0.2">
      <c r="A133" s="106"/>
      <c r="B133" s="106" t="str">
        <f>'Phụ lục 04'!B134</f>
        <v>LĐQL-16.7</v>
      </c>
      <c r="C133" s="22"/>
      <c r="D133" s="78" t="s">
        <v>236</v>
      </c>
      <c r="E133" s="27" t="s">
        <v>140</v>
      </c>
      <c r="F133" s="28"/>
    </row>
    <row r="134" spans="1:6" s="85" customFormat="1" ht="60.6" hidden="1" customHeight="1" outlineLevel="4" x14ac:dyDescent="0.2">
      <c r="A134" s="106"/>
      <c r="B134" s="106" t="str">
        <f>'Phụ lục 04'!B135</f>
        <v>LĐQL-16.8</v>
      </c>
      <c r="C134" s="22"/>
      <c r="D134" s="78" t="s">
        <v>238</v>
      </c>
      <c r="E134" s="27" t="s">
        <v>140</v>
      </c>
      <c r="F134" s="28"/>
    </row>
    <row r="135" spans="1:6" s="85" customFormat="1" ht="25.15" hidden="1" customHeight="1" outlineLevel="3" collapsed="1" x14ac:dyDescent="0.2">
      <c r="A135" s="106"/>
      <c r="B135" s="106" t="str">
        <f>'Phụ lục 04'!B136</f>
        <v/>
      </c>
      <c r="C135" s="22"/>
      <c r="D135" s="78" t="s">
        <v>10</v>
      </c>
      <c r="E135" s="22"/>
      <c r="F135" s="76"/>
    </row>
    <row r="136" spans="1:6" s="85" customFormat="1" ht="60.6" hidden="1" customHeight="1" outlineLevel="4" x14ac:dyDescent="0.2">
      <c r="A136" s="106"/>
      <c r="B136" s="106" t="str">
        <f>'Phụ lục 04'!B137</f>
        <v>LĐQL-16.9</v>
      </c>
      <c r="C136" s="22"/>
      <c r="D136" s="78" t="s">
        <v>240</v>
      </c>
      <c r="E136" s="22" t="s">
        <v>140</v>
      </c>
      <c r="F136" s="52"/>
    </row>
    <row r="137" spans="1:6" s="85" customFormat="1" ht="60.6" hidden="1" customHeight="1" outlineLevel="4" x14ac:dyDescent="0.2">
      <c r="A137" s="106"/>
      <c r="B137" s="106" t="str">
        <f>'Phụ lục 04'!B138</f>
        <v>LĐQL-16.10</v>
      </c>
      <c r="C137" s="22"/>
      <c r="D137" s="78" t="s">
        <v>242</v>
      </c>
      <c r="E137" s="22" t="s">
        <v>140</v>
      </c>
      <c r="F137" s="52"/>
    </row>
    <row r="138" spans="1:6" s="85" customFormat="1" ht="60.6" hidden="1" customHeight="1" outlineLevel="4" x14ac:dyDescent="0.2">
      <c r="A138" s="106"/>
      <c r="B138" s="106" t="str">
        <f>'Phụ lục 04'!B139</f>
        <v>LĐQL-16.11</v>
      </c>
      <c r="C138" s="22"/>
      <c r="D138" s="78" t="s">
        <v>244</v>
      </c>
      <c r="E138" s="22" t="s">
        <v>140</v>
      </c>
      <c r="F138" s="52"/>
    </row>
    <row r="139" spans="1:6" s="85" customFormat="1" ht="60.6" hidden="1" customHeight="1" outlineLevel="4" x14ac:dyDescent="0.2">
      <c r="A139" s="106"/>
      <c r="B139" s="106" t="str">
        <f>'Phụ lục 04'!B140</f>
        <v>LĐQL-16.12</v>
      </c>
      <c r="C139" s="22"/>
      <c r="D139" s="78" t="s">
        <v>246</v>
      </c>
      <c r="E139" s="22" t="s">
        <v>140</v>
      </c>
      <c r="F139" s="52"/>
    </row>
    <row r="140" spans="1:6" s="85" customFormat="1" ht="60.6" hidden="1" customHeight="1" outlineLevel="4" x14ac:dyDescent="0.2">
      <c r="A140" s="106"/>
      <c r="B140" s="106" t="str">
        <f>'Phụ lục 04'!B141</f>
        <v>LĐQL-16.13</v>
      </c>
      <c r="C140" s="22"/>
      <c r="D140" s="78" t="s">
        <v>248</v>
      </c>
      <c r="E140" s="22" t="s">
        <v>140</v>
      </c>
      <c r="F140" s="52"/>
    </row>
    <row r="141" spans="1:6" s="85" customFormat="1" ht="60.6" hidden="1" customHeight="1" outlineLevel="4" x14ac:dyDescent="0.2">
      <c r="A141" s="106"/>
      <c r="B141" s="106" t="str">
        <f>'Phụ lục 04'!B142</f>
        <v>LĐQL-16.14</v>
      </c>
      <c r="C141" s="22"/>
      <c r="D141" s="78" t="s">
        <v>250</v>
      </c>
      <c r="E141" s="22" t="s">
        <v>140</v>
      </c>
      <c r="F141" s="52"/>
    </row>
    <row r="142" spans="1:6" s="85" customFormat="1" ht="25.15" hidden="1" customHeight="1" outlineLevel="3" collapsed="1" x14ac:dyDescent="0.2">
      <c r="A142" s="106"/>
      <c r="B142" s="106" t="str">
        <f>'Phụ lục 04'!B143</f>
        <v/>
      </c>
      <c r="C142" s="22"/>
      <c r="D142" s="78" t="s">
        <v>11</v>
      </c>
      <c r="E142" s="22"/>
      <c r="F142" s="76"/>
    </row>
    <row r="143" spans="1:6" s="85" customFormat="1" ht="60.6" hidden="1" customHeight="1" outlineLevel="4" x14ac:dyDescent="0.2">
      <c r="A143" s="106"/>
      <c r="B143" s="106" t="str">
        <f>'Phụ lục 04'!B144</f>
        <v>LĐQL-16.15</v>
      </c>
      <c r="C143" s="22"/>
      <c r="D143" s="78" t="s">
        <v>251</v>
      </c>
      <c r="E143" s="22" t="s">
        <v>140</v>
      </c>
      <c r="F143" s="52"/>
    </row>
    <row r="144" spans="1:6" s="85" customFormat="1" ht="60.6" hidden="1" customHeight="1" outlineLevel="4" x14ac:dyDescent="0.2">
      <c r="A144" s="106"/>
      <c r="B144" s="106" t="str">
        <f>'Phụ lục 04'!B145</f>
        <v>LĐQL-16.16</v>
      </c>
      <c r="C144" s="22"/>
      <c r="D144" s="78" t="s">
        <v>253</v>
      </c>
      <c r="E144" s="22" t="s">
        <v>140</v>
      </c>
      <c r="F144" s="52"/>
    </row>
    <row r="145" spans="1:6" s="85" customFormat="1" ht="60.6" hidden="1" customHeight="1" outlineLevel="4" x14ac:dyDescent="0.2">
      <c r="A145" s="106"/>
      <c r="B145" s="106" t="str">
        <f>'Phụ lục 04'!B146</f>
        <v>LĐQL-16.17</v>
      </c>
      <c r="C145" s="22"/>
      <c r="D145" s="78" t="s">
        <v>255</v>
      </c>
      <c r="E145" s="22" t="s">
        <v>140</v>
      </c>
      <c r="F145" s="52"/>
    </row>
    <row r="146" spans="1:6" s="85" customFormat="1" ht="60.6" hidden="1" customHeight="1" outlineLevel="4" x14ac:dyDescent="0.2">
      <c r="A146" s="106"/>
      <c r="B146" s="106" t="str">
        <f>'Phụ lục 04'!B147</f>
        <v>LĐQL-16.18</v>
      </c>
      <c r="C146" s="22"/>
      <c r="D146" s="78" t="s">
        <v>257</v>
      </c>
      <c r="E146" s="22" t="s">
        <v>140</v>
      </c>
      <c r="F146" s="52"/>
    </row>
    <row r="147" spans="1:6" s="85" customFormat="1" ht="60.6" hidden="1" customHeight="1" outlineLevel="4" x14ac:dyDescent="0.2">
      <c r="A147" s="106"/>
      <c r="B147" s="106" t="str">
        <f>'Phụ lục 04'!B148</f>
        <v>LĐQL-16.19</v>
      </c>
      <c r="C147" s="22"/>
      <c r="D147" s="78" t="s">
        <v>259</v>
      </c>
      <c r="E147" s="26" t="s">
        <v>140</v>
      </c>
      <c r="F147" s="28"/>
    </row>
    <row r="148" spans="1:6" s="85" customFormat="1" ht="60.6" hidden="1" customHeight="1" outlineLevel="4" x14ac:dyDescent="0.2">
      <c r="A148" s="106"/>
      <c r="B148" s="106" t="str">
        <f>'Phụ lục 04'!B149</f>
        <v>LĐQL-16.20</v>
      </c>
      <c r="C148" s="22"/>
      <c r="D148" s="78" t="s">
        <v>261</v>
      </c>
      <c r="E148" s="26" t="s">
        <v>140</v>
      </c>
      <c r="F148" s="28"/>
    </row>
    <row r="149" spans="1:6" s="85" customFormat="1" ht="60.6" hidden="1" customHeight="1" outlineLevel="4" x14ac:dyDescent="0.2">
      <c r="A149" s="106"/>
      <c r="B149" s="106" t="str">
        <f>'Phụ lục 04'!B150</f>
        <v>LĐQL-16.21</v>
      </c>
      <c r="C149" s="22"/>
      <c r="D149" s="78" t="s">
        <v>262</v>
      </c>
      <c r="E149" s="26" t="s">
        <v>140</v>
      </c>
      <c r="F149" s="28"/>
    </row>
    <row r="150" spans="1:6" s="85" customFormat="1" ht="60.6" hidden="1" customHeight="1" outlineLevel="4" x14ac:dyDescent="0.2">
      <c r="A150" s="106"/>
      <c r="B150" s="106" t="str">
        <f>'Phụ lục 04'!B151</f>
        <v>LĐQL-16.22</v>
      </c>
      <c r="C150" s="22"/>
      <c r="D150" s="78" t="s">
        <v>263</v>
      </c>
      <c r="E150" s="26" t="s">
        <v>140</v>
      </c>
      <c r="F150" s="28"/>
    </row>
    <row r="151" spans="1:6" s="85" customFormat="1" ht="60.6" hidden="1" customHeight="1" outlineLevel="4" x14ac:dyDescent="0.2">
      <c r="A151" s="106"/>
      <c r="B151" s="106" t="str">
        <f>'Phụ lục 04'!B152</f>
        <v>LĐQL-16.23</v>
      </c>
      <c r="C151" s="22"/>
      <c r="D151" s="78" t="s">
        <v>264</v>
      </c>
      <c r="E151" s="26" t="s">
        <v>140</v>
      </c>
      <c r="F151" s="28"/>
    </row>
    <row r="152" spans="1:6" s="85" customFormat="1" ht="60.6" hidden="1" customHeight="1" outlineLevel="4" x14ac:dyDescent="0.2">
      <c r="A152" s="106"/>
      <c r="B152" s="106" t="str">
        <f>'Phụ lục 04'!B153</f>
        <v>LĐQL-16.24</v>
      </c>
      <c r="C152" s="22"/>
      <c r="D152" s="78" t="s">
        <v>265</v>
      </c>
      <c r="E152" s="26" t="s">
        <v>140</v>
      </c>
      <c r="F152" s="26"/>
    </row>
    <row r="153" spans="1:6" s="85" customFormat="1" ht="25.15" hidden="1" customHeight="1" outlineLevel="3" collapsed="1" x14ac:dyDescent="0.2">
      <c r="A153" s="106"/>
      <c r="B153" s="106" t="str">
        <f>'Phụ lục 04'!B154</f>
        <v/>
      </c>
      <c r="C153" s="22"/>
      <c r="D153" s="78" t="s">
        <v>12</v>
      </c>
      <c r="E153" s="22"/>
      <c r="F153" s="76"/>
    </row>
    <row r="154" spans="1:6" s="85" customFormat="1" ht="60.6" hidden="1" customHeight="1" outlineLevel="4" x14ac:dyDescent="0.2">
      <c r="A154" s="106"/>
      <c r="B154" s="106" t="str">
        <f>'Phụ lục 04'!B155</f>
        <v>LĐQL-16.25</v>
      </c>
      <c r="C154" s="22"/>
      <c r="D154" s="78" t="s">
        <v>266</v>
      </c>
      <c r="E154" s="26" t="s">
        <v>140</v>
      </c>
      <c r="F154" s="52"/>
    </row>
    <row r="155" spans="1:6" s="85" customFormat="1" ht="60.6" hidden="1" customHeight="1" outlineLevel="4" x14ac:dyDescent="0.2">
      <c r="A155" s="106"/>
      <c r="B155" s="106" t="str">
        <f>'Phụ lục 04'!B156</f>
        <v>LĐQL-16.26</v>
      </c>
      <c r="C155" s="22"/>
      <c r="D155" s="78" t="s">
        <v>267</v>
      </c>
      <c r="E155" s="26" t="s">
        <v>140</v>
      </c>
      <c r="F155" s="52"/>
    </row>
    <row r="156" spans="1:6" s="85" customFormat="1" ht="25.15" hidden="1" customHeight="1" outlineLevel="3" collapsed="1" x14ac:dyDescent="0.2">
      <c r="A156" s="106"/>
      <c r="B156" s="106" t="str">
        <f>'Phụ lục 04'!B157</f>
        <v/>
      </c>
      <c r="C156" s="22"/>
      <c r="D156" s="78" t="s">
        <v>13</v>
      </c>
      <c r="E156" s="22"/>
      <c r="F156" s="76"/>
    </row>
    <row r="157" spans="1:6" s="85" customFormat="1" ht="60.6" hidden="1" customHeight="1" outlineLevel="4" x14ac:dyDescent="0.2">
      <c r="A157" s="106"/>
      <c r="B157" s="106" t="str">
        <f>'Phụ lục 04'!B158</f>
        <v>LĐQL-16.27</v>
      </c>
      <c r="C157" s="22"/>
      <c r="D157" s="78" t="s">
        <v>268</v>
      </c>
      <c r="E157" s="26" t="s">
        <v>140</v>
      </c>
      <c r="F157" s="52"/>
    </row>
    <row r="158" spans="1:6" s="85" customFormat="1" ht="60.6" hidden="1" customHeight="1" outlineLevel="4" x14ac:dyDescent="0.2">
      <c r="A158" s="106"/>
      <c r="B158" s="106" t="str">
        <f>'Phụ lục 04'!B159</f>
        <v>LĐQL-16.28</v>
      </c>
      <c r="C158" s="22"/>
      <c r="D158" s="78" t="s">
        <v>270</v>
      </c>
      <c r="E158" s="26" t="s">
        <v>140</v>
      </c>
      <c r="F158" s="52"/>
    </row>
    <row r="159" spans="1:6" s="85" customFormat="1" ht="60.6" hidden="1" customHeight="1" outlineLevel="4" x14ac:dyDescent="0.2">
      <c r="A159" s="106"/>
      <c r="B159" s="106" t="str">
        <f>'Phụ lục 04'!B160</f>
        <v>LĐQL-16.29</v>
      </c>
      <c r="C159" s="22"/>
      <c r="D159" s="78" t="s">
        <v>272</v>
      </c>
      <c r="E159" s="26" t="s">
        <v>140</v>
      </c>
      <c r="F159" s="52"/>
    </row>
    <row r="160" spans="1:6" s="85" customFormat="1" ht="60.6" hidden="1" customHeight="1" outlineLevel="4" x14ac:dyDescent="0.2">
      <c r="A160" s="106"/>
      <c r="B160" s="106" t="str">
        <f>'Phụ lục 04'!B161</f>
        <v>LĐQL-16.30</v>
      </c>
      <c r="C160" s="22"/>
      <c r="D160" s="78" t="s">
        <v>274</v>
      </c>
      <c r="E160" s="26" t="s">
        <v>140</v>
      </c>
      <c r="F160" s="52"/>
    </row>
    <row r="161" spans="1:6" s="85" customFormat="1" ht="60.6" hidden="1" customHeight="1" outlineLevel="4" x14ac:dyDescent="0.2">
      <c r="A161" s="106"/>
      <c r="B161" s="106" t="str">
        <f>'Phụ lục 04'!B162</f>
        <v>LĐQL-16.31</v>
      </c>
      <c r="C161" s="22"/>
      <c r="D161" s="78" t="s">
        <v>276</v>
      </c>
      <c r="E161" s="26" t="s">
        <v>140</v>
      </c>
      <c r="F161" s="52"/>
    </row>
    <row r="162" spans="1:6" s="85" customFormat="1" ht="60.6" hidden="1" customHeight="1" outlineLevel="4" x14ac:dyDescent="0.2">
      <c r="A162" s="106"/>
      <c r="B162" s="106" t="str">
        <f>'Phụ lục 04'!B163</f>
        <v>LĐQL-16.32</v>
      </c>
      <c r="C162" s="22"/>
      <c r="D162" s="78" t="s">
        <v>278</v>
      </c>
      <c r="E162" s="26" t="s">
        <v>140</v>
      </c>
      <c r="F162" s="52"/>
    </row>
    <row r="163" spans="1:6" s="85" customFormat="1" ht="60.6" hidden="1" customHeight="1" outlineLevel="4" x14ac:dyDescent="0.2">
      <c r="A163" s="106"/>
      <c r="B163" s="106" t="str">
        <f>'Phụ lục 04'!B164</f>
        <v>LĐQL-16.33</v>
      </c>
      <c r="C163" s="22"/>
      <c r="D163" s="78" t="s">
        <v>280</v>
      </c>
      <c r="E163" s="26" t="s">
        <v>140</v>
      </c>
      <c r="F163" s="52"/>
    </row>
    <row r="164" spans="1:6" s="85" customFormat="1" ht="25.15" hidden="1" customHeight="1" outlineLevel="3" collapsed="1" x14ac:dyDescent="0.2">
      <c r="A164" s="106"/>
      <c r="B164" s="106" t="str">
        <f>'Phụ lục 04'!B165</f>
        <v/>
      </c>
      <c r="C164" s="22"/>
      <c r="D164" s="78" t="s">
        <v>282</v>
      </c>
      <c r="E164" s="22"/>
      <c r="F164" s="76"/>
    </row>
    <row r="165" spans="1:6" s="85" customFormat="1" ht="60.6" hidden="1" customHeight="1" outlineLevel="4" x14ac:dyDescent="0.2">
      <c r="A165" s="106"/>
      <c r="B165" s="106" t="str">
        <f>'Phụ lục 04'!B166</f>
        <v>LĐQL-16.34</v>
      </c>
      <c r="C165" s="22"/>
      <c r="D165" s="96" t="s">
        <v>283</v>
      </c>
      <c r="E165" s="22" t="s">
        <v>140</v>
      </c>
      <c r="F165" s="52"/>
    </row>
    <row r="166" spans="1:6" s="85" customFormat="1" ht="60.6" hidden="1" customHeight="1" outlineLevel="4" x14ac:dyDescent="0.2">
      <c r="A166" s="106"/>
      <c r="B166" s="106" t="str">
        <f>'Phụ lục 04'!B167</f>
        <v>LĐQL-16.35</v>
      </c>
      <c r="C166" s="22"/>
      <c r="D166" s="96" t="s">
        <v>285</v>
      </c>
      <c r="E166" s="22" t="s">
        <v>140</v>
      </c>
      <c r="F166" s="52"/>
    </row>
    <row r="167" spans="1:6" s="85" customFormat="1" ht="60.6" hidden="1" customHeight="1" outlineLevel="4" x14ac:dyDescent="0.2">
      <c r="A167" s="106"/>
      <c r="B167" s="106" t="str">
        <f>'Phụ lục 04'!B168</f>
        <v>LĐQL-16.36</v>
      </c>
      <c r="C167" s="22"/>
      <c r="D167" s="96" t="s">
        <v>287</v>
      </c>
      <c r="E167" s="22" t="s">
        <v>140</v>
      </c>
      <c r="F167" s="52"/>
    </row>
    <row r="168" spans="1:6" s="85" customFormat="1" ht="60.6" hidden="1" customHeight="1" outlineLevel="4" x14ac:dyDescent="0.2">
      <c r="A168" s="106"/>
      <c r="B168" s="106" t="str">
        <f>'Phụ lục 04'!B169</f>
        <v>LĐQL-16.37</v>
      </c>
      <c r="C168" s="22"/>
      <c r="D168" s="96" t="s">
        <v>289</v>
      </c>
      <c r="E168" s="26" t="s">
        <v>140</v>
      </c>
      <c r="F168" s="28"/>
    </row>
    <row r="169" spans="1:6" s="85" customFormat="1" ht="60.6" hidden="1" customHeight="1" outlineLevel="4" x14ac:dyDescent="0.2">
      <c r="A169" s="106"/>
      <c r="B169" s="106" t="str">
        <f>'Phụ lục 04'!B170</f>
        <v>LĐQL-16.38</v>
      </c>
      <c r="C169" s="22"/>
      <c r="D169" s="96" t="s">
        <v>291</v>
      </c>
      <c r="E169" s="22" t="s">
        <v>140</v>
      </c>
      <c r="F169" s="52"/>
    </row>
    <row r="170" spans="1:6" s="85" customFormat="1" ht="60.6" hidden="1" customHeight="1" outlineLevel="4" x14ac:dyDescent="0.2">
      <c r="A170" s="106"/>
      <c r="B170" s="106" t="str">
        <f>'Phụ lục 04'!B171</f>
        <v>LĐQL-16.39</v>
      </c>
      <c r="C170" s="22"/>
      <c r="D170" s="78" t="s">
        <v>293</v>
      </c>
      <c r="E170" s="22" t="s">
        <v>140</v>
      </c>
      <c r="F170" s="52"/>
    </row>
    <row r="171" spans="1:6" s="85" customFormat="1" ht="25.15" hidden="1" customHeight="1" outlineLevel="3" collapsed="1" x14ac:dyDescent="0.2">
      <c r="A171" s="106"/>
      <c r="B171" s="106" t="str">
        <f>'Phụ lục 04'!B172</f>
        <v/>
      </c>
      <c r="C171" s="22"/>
      <c r="D171" s="78" t="s">
        <v>116</v>
      </c>
      <c r="E171" s="22"/>
      <c r="F171" s="76"/>
    </row>
    <row r="172" spans="1:6" s="85" customFormat="1" ht="60.6" hidden="1" customHeight="1" outlineLevel="4" x14ac:dyDescent="0.2">
      <c r="A172" s="106"/>
      <c r="B172" s="106" t="str">
        <f>'Phụ lục 04'!B173</f>
        <v>LĐQL-16.40</v>
      </c>
      <c r="C172" s="22"/>
      <c r="D172" s="79" t="s">
        <v>294</v>
      </c>
      <c r="E172" s="22" t="s">
        <v>140</v>
      </c>
      <c r="F172" s="52"/>
    </row>
    <row r="173" spans="1:6" s="85" customFormat="1" ht="60.6" hidden="1" customHeight="1" outlineLevel="4" x14ac:dyDescent="0.2">
      <c r="A173" s="106"/>
      <c r="B173" s="106" t="str">
        <f>'Phụ lục 04'!B174</f>
        <v>LĐQL-16.41</v>
      </c>
      <c r="C173" s="22"/>
      <c r="D173" s="79" t="s">
        <v>296</v>
      </c>
      <c r="E173" s="22" t="s">
        <v>140</v>
      </c>
      <c r="F173" s="52"/>
    </row>
    <row r="174" spans="1:6" s="85" customFormat="1" ht="60.6" hidden="1" customHeight="1" outlineLevel="4" x14ac:dyDescent="0.2">
      <c r="A174" s="106"/>
      <c r="B174" s="106" t="str">
        <f>'Phụ lục 04'!B175</f>
        <v>LĐQL-16.42</v>
      </c>
      <c r="C174" s="22"/>
      <c r="D174" s="79" t="s">
        <v>298</v>
      </c>
      <c r="E174" s="22" t="s">
        <v>140</v>
      </c>
      <c r="F174" s="52"/>
    </row>
    <row r="175" spans="1:6" s="85" customFormat="1" ht="60.6" hidden="1" customHeight="1" outlineLevel="4" x14ac:dyDescent="0.2">
      <c r="A175" s="106"/>
      <c r="B175" s="106" t="str">
        <f>'Phụ lục 04'!B176</f>
        <v>LĐQL-16.43</v>
      </c>
      <c r="C175" s="22"/>
      <c r="D175" s="79" t="s">
        <v>584</v>
      </c>
      <c r="E175" s="22" t="s">
        <v>140</v>
      </c>
      <c r="F175" s="52"/>
    </row>
    <row r="176" spans="1:6" s="85" customFormat="1" ht="60.6" hidden="1" customHeight="1" outlineLevel="4" x14ac:dyDescent="0.2">
      <c r="A176" s="106"/>
      <c r="B176" s="106" t="str">
        <f>'Phụ lục 04'!B177</f>
        <v>LĐQL-16.44</v>
      </c>
      <c r="C176" s="22"/>
      <c r="D176" s="79" t="s">
        <v>300</v>
      </c>
      <c r="E176" s="22" t="s">
        <v>140</v>
      </c>
      <c r="F176" s="52"/>
    </row>
    <row r="177" spans="1:6" s="85" customFormat="1" ht="60.6" hidden="1" customHeight="1" outlineLevel="4" x14ac:dyDescent="0.2">
      <c r="A177" s="106"/>
      <c r="B177" s="106" t="str">
        <f>'Phụ lục 04'!B178</f>
        <v>LĐQL-16.45</v>
      </c>
      <c r="C177" s="22"/>
      <c r="D177" s="97" t="s">
        <v>302</v>
      </c>
      <c r="E177" s="22" t="s">
        <v>140</v>
      </c>
      <c r="F177" s="52"/>
    </row>
    <row r="178" spans="1:6" s="85" customFormat="1" ht="25.15" hidden="1" customHeight="1" outlineLevel="3" collapsed="1" x14ac:dyDescent="0.2">
      <c r="A178" s="106"/>
      <c r="B178" s="106" t="str">
        <f>'Phụ lục 04'!B179</f>
        <v/>
      </c>
      <c r="C178" s="22"/>
      <c r="D178" s="97" t="s">
        <v>15</v>
      </c>
      <c r="E178" s="22"/>
      <c r="F178" s="76"/>
    </row>
    <row r="179" spans="1:6" s="85" customFormat="1" ht="60.6" hidden="1" customHeight="1" outlineLevel="4" x14ac:dyDescent="0.2">
      <c r="A179" s="106"/>
      <c r="B179" s="106" t="str">
        <f>'Phụ lục 04'!B180</f>
        <v>LĐQL-16.46</v>
      </c>
      <c r="C179" s="22"/>
      <c r="D179" s="78" t="s">
        <v>898</v>
      </c>
      <c r="E179" s="22" t="s">
        <v>140</v>
      </c>
      <c r="F179" s="52"/>
    </row>
    <row r="180" spans="1:6" s="85" customFormat="1" ht="60.6" hidden="1" customHeight="1" outlineLevel="4" x14ac:dyDescent="0.2">
      <c r="A180" s="106"/>
      <c r="B180" s="106" t="str">
        <f>'Phụ lục 04'!B181</f>
        <v>LĐQL-16.47</v>
      </c>
      <c r="C180" s="22"/>
      <c r="D180" s="78" t="s">
        <v>899</v>
      </c>
      <c r="E180" s="22" t="s">
        <v>140</v>
      </c>
      <c r="F180" s="52"/>
    </row>
    <row r="181" spans="1:6" s="85" customFormat="1" ht="60.6" hidden="1" customHeight="1" outlineLevel="4" x14ac:dyDescent="0.2">
      <c r="A181" s="106"/>
      <c r="B181" s="106" t="str">
        <f>'Phụ lục 04'!B182</f>
        <v>LĐQL-16.48</v>
      </c>
      <c r="C181" s="22"/>
      <c r="D181" s="78" t="s">
        <v>586</v>
      </c>
      <c r="E181" s="22" t="s">
        <v>140</v>
      </c>
      <c r="F181" s="52"/>
    </row>
    <row r="182" spans="1:6" s="85" customFormat="1" ht="25.15" hidden="1" customHeight="1" outlineLevel="3" collapsed="1" x14ac:dyDescent="0.2">
      <c r="A182" s="106"/>
      <c r="B182" s="106" t="str">
        <f>'Phụ lục 04'!B183</f>
        <v/>
      </c>
      <c r="C182" s="22"/>
      <c r="D182" s="78" t="s">
        <v>16</v>
      </c>
      <c r="E182" s="22"/>
      <c r="F182" s="76"/>
    </row>
    <row r="183" spans="1:6" s="85" customFormat="1" ht="60.6" hidden="1" customHeight="1" outlineLevel="4" x14ac:dyDescent="0.2">
      <c r="A183" s="106"/>
      <c r="B183" s="106" t="str">
        <f>'Phụ lục 04'!B184</f>
        <v>LĐQL-16.49</v>
      </c>
      <c r="C183" s="22"/>
      <c r="D183" s="78" t="s">
        <v>304</v>
      </c>
      <c r="E183" s="22" t="s">
        <v>140</v>
      </c>
      <c r="F183" s="52"/>
    </row>
    <row r="184" spans="1:6" s="85" customFormat="1" ht="60.6" hidden="1" customHeight="1" outlineLevel="4" x14ac:dyDescent="0.2">
      <c r="A184" s="106"/>
      <c r="B184" s="106" t="str">
        <f>'Phụ lục 04'!B185</f>
        <v>LĐQL-16.50</v>
      </c>
      <c r="C184" s="22"/>
      <c r="D184" s="78" t="s">
        <v>306</v>
      </c>
      <c r="E184" s="22" t="s">
        <v>140</v>
      </c>
      <c r="F184" s="52"/>
    </row>
    <row r="185" spans="1:6" s="85" customFormat="1" ht="60.6" hidden="1" customHeight="1" outlineLevel="4" x14ac:dyDescent="0.2">
      <c r="A185" s="106"/>
      <c r="B185" s="106" t="str">
        <f>'Phụ lục 04'!B186</f>
        <v>LĐQL-16.51</v>
      </c>
      <c r="C185" s="22"/>
      <c r="D185" s="78" t="s">
        <v>901</v>
      </c>
      <c r="E185" s="22" t="s">
        <v>140</v>
      </c>
      <c r="F185" s="52"/>
    </row>
    <row r="186" spans="1:6" s="85" customFormat="1" ht="60.6" hidden="1" customHeight="1" outlineLevel="4" x14ac:dyDescent="0.2">
      <c r="A186" s="106"/>
      <c r="B186" s="106" t="str">
        <f>'Phụ lục 04'!B187</f>
        <v>LĐQL-16.52</v>
      </c>
      <c r="C186" s="22"/>
      <c r="D186" s="79" t="s">
        <v>309</v>
      </c>
      <c r="E186" s="22" t="s">
        <v>140</v>
      </c>
      <c r="F186" s="52"/>
    </row>
    <row r="187" spans="1:6" s="85" customFormat="1" ht="25.15" hidden="1" customHeight="1" outlineLevel="3" collapsed="1" x14ac:dyDescent="0.2">
      <c r="A187" s="106"/>
      <c r="B187" s="106" t="str">
        <f>'Phụ lục 04'!B188</f>
        <v/>
      </c>
      <c r="C187" s="22"/>
      <c r="D187" s="78" t="s">
        <v>17</v>
      </c>
      <c r="E187" s="22"/>
      <c r="F187" s="76"/>
    </row>
    <row r="188" spans="1:6" s="85" customFormat="1" ht="60.6" hidden="1" customHeight="1" outlineLevel="4" x14ac:dyDescent="0.2">
      <c r="A188" s="106"/>
      <c r="B188" s="106" t="str">
        <f>'Phụ lục 04'!B189</f>
        <v>LĐQL-16.53</v>
      </c>
      <c r="C188" s="22"/>
      <c r="D188" s="78" t="s">
        <v>311</v>
      </c>
      <c r="E188" s="22" t="s">
        <v>140</v>
      </c>
      <c r="F188" s="52"/>
    </row>
    <row r="189" spans="1:6" s="85" customFormat="1" ht="60.6" hidden="1" customHeight="1" outlineLevel="4" x14ac:dyDescent="0.2">
      <c r="A189" s="106"/>
      <c r="B189" s="106" t="str">
        <f>'Phụ lục 04'!B190</f>
        <v>LĐQL-16.54</v>
      </c>
      <c r="C189" s="22"/>
      <c r="D189" s="78" t="s">
        <v>313</v>
      </c>
      <c r="E189" s="22" t="s">
        <v>140</v>
      </c>
      <c r="F189" s="52"/>
    </row>
    <row r="190" spans="1:6" s="85" customFormat="1" ht="60.6" hidden="1" customHeight="1" outlineLevel="4" x14ac:dyDescent="0.2">
      <c r="A190" s="106"/>
      <c r="B190" s="106" t="str">
        <f>'Phụ lục 04'!B191</f>
        <v>LĐQL-16.55</v>
      </c>
      <c r="C190" s="22"/>
      <c r="D190" s="78" t="s">
        <v>315</v>
      </c>
      <c r="E190" s="22" t="s">
        <v>140</v>
      </c>
      <c r="F190" s="52"/>
    </row>
    <row r="191" spans="1:6" s="85" customFormat="1" ht="25.15" hidden="1" customHeight="1" outlineLevel="3" collapsed="1" x14ac:dyDescent="0.2">
      <c r="A191" s="106"/>
      <c r="B191" s="106" t="str">
        <f>'Phụ lục 04'!B192</f>
        <v/>
      </c>
      <c r="C191" s="22"/>
      <c r="D191" s="78" t="s">
        <v>19</v>
      </c>
      <c r="E191" s="22"/>
      <c r="F191" s="76"/>
    </row>
    <row r="192" spans="1:6" s="85" customFormat="1" ht="60.6" hidden="1" customHeight="1" outlineLevel="4" x14ac:dyDescent="0.2">
      <c r="A192" s="106"/>
      <c r="B192" s="106" t="str">
        <f>'Phụ lục 04'!B193</f>
        <v>LĐQL-16.56</v>
      </c>
      <c r="C192" s="22"/>
      <c r="D192" s="96" t="s">
        <v>317</v>
      </c>
      <c r="E192" s="22" t="s">
        <v>140</v>
      </c>
      <c r="F192" s="52"/>
    </row>
    <row r="193" spans="1:6" s="85" customFormat="1" ht="60.6" hidden="1" customHeight="1" outlineLevel="4" x14ac:dyDescent="0.2">
      <c r="A193" s="106"/>
      <c r="B193" s="106" t="str">
        <f>'Phụ lục 04'!B194</f>
        <v>LĐQL-16.57</v>
      </c>
      <c r="C193" s="22"/>
      <c r="D193" s="78" t="s">
        <v>320</v>
      </c>
      <c r="E193" s="22" t="s">
        <v>140</v>
      </c>
      <c r="F193" s="52"/>
    </row>
    <row r="194" spans="1:6" s="85" customFormat="1" ht="60.6" hidden="1" customHeight="1" outlineLevel="4" x14ac:dyDescent="0.2">
      <c r="A194" s="106"/>
      <c r="B194" s="106" t="str">
        <f>'Phụ lục 04'!B195</f>
        <v>LĐQL-16.58</v>
      </c>
      <c r="C194" s="22"/>
      <c r="D194" s="78" t="s">
        <v>322</v>
      </c>
      <c r="E194" s="22" t="s">
        <v>140</v>
      </c>
      <c r="F194" s="52"/>
    </row>
    <row r="195" spans="1:6" s="85" customFormat="1" ht="60.6" hidden="1" customHeight="1" outlineLevel="4" x14ac:dyDescent="0.2">
      <c r="A195" s="106"/>
      <c r="B195" s="106" t="str">
        <f>'Phụ lục 04'!B196</f>
        <v>LĐQL-16.59</v>
      </c>
      <c r="C195" s="22"/>
      <c r="D195" s="78" t="s">
        <v>324</v>
      </c>
      <c r="E195" s="22" t="s">
        <v>140</v>
      </c>
      <c r="F195" s="52"/>
    </row>
    <row r="196" spans="1:6" s="85" customFormat="1" ht="60.6" hidden="1" customHeight="1" outlineLevel="4" x14ac:dyDescent="0.2">
      <c r="A196" s="106"/>
      <c r="B196" s="106" t="str">
        <f>'Phụ lục 04'!B197</f>
        <v>LĐQL-16.60</v>
      </c>
      <c r="C196" s="22"/>
      <c r="D196" s="78" t="s">
        <v>326</v>
      </c>
      <c r="E196" s="22" t="s">
        <v>140</v>
      </c>
      <c r="F196" s="52"/>
    </row>
    <row r="197" spans="1:6" s="85" customFormat="1" ht="60.6" hidden="1" customHeight="1" outlineLevel="4" x14ac:dyDescent="0.2">
      <c r="A197" s="106"/>
      <c r="B197" s="106" t="str">
        <f>'Phụ lục 04'!B198</f>
        <v>LĐQL-16.61</v>
      </c>
      <c r="C197" s="22"/>
      <c r="D197" s="78" t="s">
        <v>328</v>
      </c>
      <c r="E197" s="22" t="s">
        <v>140</v>
      </c>
      <c r="F197" s="52"/>
    </row>
    <row r="198" spans="1:6" s="85" customFormat="1" ht="60.6" hidden="1" customHeight="1" outlineLevel="4" x14ac:dyDescent="0.2">
      <c r="A198" s="106"/>
      <c r="B198" s="106" t="str">
        <f>'Phụ lục 04'!B199</f>
        <v>LĐQL-16.62</v>
      </c>
      <c r="C198" s="22"/>
      <c r="D198" s="79" t="s">
        <v>330</v>
      </c>
      <c r="E198" s="22" t="s">
        <v>140</v>
      </c>
      <c r="F198" s="52"/>
    </row>
    <row r="199" spans="1:6" s="85" customFormat="1" ht="60.6" hidden="1" customHeight="1" outlineLevel="4" x14ac:dyDescent="0.2">
      <c r="A199" s="106"/>
      <c r="B199" s="106" t="str">
        <f>'Phụ lục 04'!B200</f>
        <v>LĐQL-16.63</v>
      </c>
      <c r="C199" s="22"/>
      <c r="D199" s="79" t="s">
        <v>332</v>
      </c>
      <c r="E199" s="22" t="s">
        <v>140</v>
      </c>
      <c r="F199" s="52"/>
    </row>
    <row r="200" spans="1:6" s="85" customFormat="1" ht="60.6" hidden="1" customHeight="1" outlineLevel="4" x14ac:dyDescent="0.2">
      <c r="A200" s="106"/>
      <c r="B200" s="106" t="str">
        <f>'Phụ lục 04'!B201</f>
        <v>LĐQL-16.64</v>
      </c>
      <c r="C200" s="22"/>
      <c r="D200" s="79" t="s">
        <v>334</v>
      </c>
      <c r="E200" s="22" t="s">
        <v>140</v>
      </c>
      <c r="F200" s="52"/>
    </row>
    <row r="201" spans="1:6" s="85" customFormat="1" ht="60.6" hidden="1" customHeight="1" outlineLevel="4" x14ac:dyDescent="0.2">
      <c r="A201" s="106"/>
      <c r="B201" s="106" t="str">
        <f>'Phụ lục 04'!B202</f>
        <v>LĐQL-16.65</v>
      </c>
      <c r="C201" s="22"/>
      <c r="D201" s="79" t="s">
        <v>336</v>
      </c>
      <c r="E201" s="22" t="s">
        <v>140</v>
      </c>
      <c r="F201" s="52"/>
    </row>
    <row r="202" spans="1:6" s="85" customFormat="1" ht="60.6" hidden="1" customHeight="1" outlineLevel="4" x14ac:dyDescent="0.2">
      <c r="A202" s="106"/>
      <c r="B202" s="106" t="str">
        <f>'Phụ lục 04'!B203</f>
        <v>LĐQL-16.66</v>
      </c>
      <c r="C202" s="22"/>
      <c r="D202" s="79" t="s">
        <v>338</v>
      </c>
      <c r="E202" s="22" t="s">
        <v>140</v>
      </c>
      <c r="F202" s="52"/>
    </row>
    <row r="203" spans="1:6" s="85" customFormat="1" ht="24" hidden="1" customHeight="1" outlineLevel="3" collapsed="1" x14ac:dyDescent="0.2">
      <c r="A203" s="106"/>
      <c r="B203" s="106" t="str">
        <f>'Phụ lục 04'!B204</f>
        <v/>
      </c>
      <c r="C203" s="22"/>
      <c r="D203" s="78" t="s">
        <v>18</v>
      </c>
      <c r="E203" s="22"/>
      <c r="F203" s="76"/>
    </row>
    <row r="204" spans="1:6" s="85" customFormat="1" ht="60.6" hidden="1" customHeight="1" outlineLevel="4" x14ac:dyDescent="0.2">
      <c r="A204" s="106"/>
      <c r="B204" s="106" t="str">
        <f>'Phụ lục 04'!B205</f>
        <v>LĐQL-16.67</v>
      </c>
      <c r="C204" s="22"/>
      <c r="D204" s="96" t="s">
        <v>340</v>
      </c>
      <c r="E204" s="22" t="s">
        <v>140</v>
      </c>
      <c r="F204" s="52"/>
    </row>
    <row r="205" spans="1:6" s="85" customFormat="1" ht="60.6" hidden="1" customHeight="1" outlineLevel="4" x14ac:dyDescent="0.2">
      <c r="A205" s="106"/>
      <c r="B205" s="106" t="str">
        <f>'Phụ lục 04'!B206</f>
        <v>LĐQL-16.68</v>
      </c>
      <c r="C205" s="22"/>
      <c r="D205" s="96" t="s">
        <v>342</v>
      </c>
      <c r="E205" s="22" t="s">
        <v>140</v>
      </c>
      <c r="F205" s="52"/>
    </row>
    <row r="206" spans="1:6" s="85" customFormat="1" ht="60.6" hidden="1" customHeight="1" outlineLevel="4" x14ac:dyDescent="0.2">
      <c r="A206" s="106"/>
      <c r="B206" s="106" t="str">
        <f>'Phụ lục 04'!B207</f>
        <v>LĐQL-16.69</v>
      </c>
      <c r="C206" s="22"/>
      <c r="D206" s="96" t="s">
        <v>344</v>
      </c>
      <c r="E206" s="22" t="s">
        <v>140</v>
      </c>
      <c r="F206" s="52"/>
    </row>
    <row r="207" spans="1:6" s="85" customFormat="1" ht="25.15" hidden="1" customHeight="1" outlineLevel="3" collapsed="1" x14ac:dyDescent="0.2">
      <c r="A207" s="106"/>
      <c r="B207" s="106" t="str">
        <f>'Phụ lục 04'!B208</f>
        <v/>
      </c>
      <c r="C207" s="22"/>
      <c r="D207" s="78" t="s">
        <v>346</v>
      </c>
      <c r="E207" s="22"/>
      <c r="F207" s="76"/>
    </row>
    <row r="208" spans="1:6" s="85" customFormat="1" ht="60.6" hidden="1" customHeight="1" outlineLevel="4" x14ac:dyDescent="0.2">
      <c r="A208" s="106"/>
      <c r="B208" s="106" t="str">
        <f>'Phụ lục 04'!B209</f>
        <v>LĐQL-16.70</v>
      </c>
      <c r="C208" s="22"/>
      <c r="D208" s="78" t="s">
        <v>347</v>
      </c>
      <c r="E208" s="22" t="s">
        <v>140</v>
      </c>
      <c r="F208" s="52"/>
    </row>
    <row r="209" spans="1:6" s="85" customFormat="1" ht="60.6" hidden="1" customHeight="1" outlineLevel="4" x14ac:dyDescent="0.2">
      <c r="A209" s="106"/>
      <c r="B209" s="106" t="str">
        <f>'Phụ lục 04'!B210</f>
        <v>LĐQL-16.71</v>
      </c>
      <c r="C209" s="22"/>
      <c r="D209" s="78" t="s">
        <v>348</v>
      </c>
      <c r="E209" s="22" t="s">
        <v>140</v>
      </c>
      <c r="F209" s="52"/>
    </row>
    <row r="210" spans="1:6" s="85" customFormat="1" ht="60.6" hidden="1" customHeight="1" outlineLevel="4" x14ac:dyDescent="0.2">
      <c r="A210" s="106"/>
      <c r="B210" s="106" t="str">
        <f>'Phụ lục 04'!B211</f>
        <v>LĐQL-16.72</v>
      </c>
      <c r="C210" s="22"/>
      <c r="D210" s="78" t="s">
        <v>349</v>
      </c>
      <c r="E210" s="22" t="s">
        <v>140</v>
      </c>
      <c r="F210" s="52"/>
    </row>
    <row r="211" spans="1:6" s="85" customFormat="1" ht="60.6" hidden="1" customHeight="1" outlineLevel="4" x14ac:dyDescent="0.2">
      <c r="A211" s="106"/>
      <c r="B211" s="106" t="str">
        <f>'Phụ lục 04'!B212</f>
        <v>LĐQL-16.73</v>
      </c>
      <c r="C211" s="22"/>
      <c r="D211" s="78" t="s">
        <v>350</v>
      </c>
      <c r="E211" s="22" t="s">
        <v>140</v>
      </c>
      <c r="F211" s="52"/>
    </row>
    <row r="212" spans="1:6" s="85" customFormat="1" ht="60.6" hidden="1" customHeight="1" outlineLevel="4" x14ac:dyDescent="0.2">
      <c r="A212" s="106"/>
      <c r="B212" s="106" t="str">
        <f>'Phụ lục 04'!B213</f>
        <v>LĐQL-16.74</v>
      </c>
      <c r="C212" s="22"/>
      <c r="D212" s="78" t="s">
        <v>351</v>
      </c>
      <c r="E212" s="22" t="s">
        <v>140</v>
      </c>
      <c r="F212" s="52"/>
    </row>
    <row r="213" spans="1:6" s="85" customFormat="1" ht="60.6" hidden="1" customHeight="1" outlineLevel="4" x14ac:dyDescent="0.2">
      <c r="A213" s="106"/>
      <c r="B213" s="106" t="str">
        <f>'Phụ lục 04'!B214</f>
        <v>LĐQL-16.75</v>
      </c>
      <c r="C213" s="22"/>
      <c r="D213" s="78" t="s">
        <v>352</v>
      </c>
      <c r="E213" s="22" t="s">
        <v>140</v>
      </c>
      <c r="F213" s="52"/>
    </row>
    <row r="214" spans="1:6" s="85" customFormat="1" ht="60.6" hidden="1" customHeight="1" outlineLevel="2" collapsed="1" x14ac:dyDescent="0.2">
      <c r="A214" s="106" t="str">
        <f>'Phụ lục 04'!A215</f>
        <v>LĐQL-17</v>
      </c>
      <c r="B214" s="106"/>
      <c r="C214" s="22"/>
      <c r="D214" s="108" t="s">
        <v>902</v>
      </c>
      <c r="E214" s="22"/>
      <c r="F214" s="76"/>
    </row>
    <row r="215" spans="1:6" s="85" customFormat="1" ht="22.15" hidden="1" customHeight="1" outlineLevel="3" collapsed="1" x14ac:dyDescent="0.2">
      <c r="A215" s="106"/>
      <c r="B215" s="106"/>
      <c r="C215" s="22"/>
      <c r="D215" s="105" t="s">
        <v>9</v>
      </c>
      <c r="E215" s="22"/>
      <c r="F215" s="76"/>
    </row>
    <row r="216" spans="1:6" s="85" customFormat="1" ht="60.6" hidden="1" customHeight="1" outlineLevel="4" x14ac:dyDescent="0.2">
      <c r="A216" s="106"/>
      <c r="B216" s="106" t="str">
        <f>'Phụ lục 04'!B217</f>
        <v>LĐQL-17.1</v>
      </c>
      <c r="C216" s="22"/>
      <c r="D216" s="78" t="s">
        <v>892</v>
      </c>
      <c r="E216" s="42" t="s">
        <v>140</v>
      </c>
      <c r="F216" s="52"/>
    </row>
    <row r="217" spans="1:6" s="85" customFormat="1" ht="60.6" hidden="1" customHeight="1" outlineLevel="4" x14ac:dyDescent="0.2">
      <c r="A217" s="106"/>
      <c r="B217" s="106" t="str">
        <f>'Phụ lục 04'!B218</f>
        <v>LĐQL-17.2</v>
      </c>
      <c r="C217" s="22"/>
      <c r="D217" s="78" t="s">
        <v>894</v>
      </c>
      <c r="E217" s="27" t="s">
        <v>140</v>
      </c>
      <c r="F217" s="28"/>
    </row>
    <row r="218" spans="1:6" s="85" customFormat="1" ht="60.6" hidden="1" customHeight="1" outlineLevel="4" x14ac:dyDescent="0.2">
      <c r="A218" s="106"/>
      <c r="B218" s="106" t="str">
        <f>'Phụ lục 04'!B219</f>
        <v>LĐQL-17.3</v>
      </c>
      <c r="C218" s="22"/>
      <c r="D218" s="78" t="s">
        <v>896</v>
      </c>
      <c r="E218" s="42" t="s">
        <v>140</v>
      </c>
      <c r="F218" s="52"/>
    </row>
    <row r="219" spans="1:6" s="85" customFormat="1" ht="60.6" hidden="1" customHeight="1" outlineLevel="4" x14ac:dyDescent="0.2">
      <c r="A219" s="106"/>
      <c r="B219" s="106" t="str">
        <f>'Phụ lục 04'!B220</f>
        <v>LĐQL-17.4</v>
      </c>
      <c r="C219" s="22"/>
      <c r="D219" s="78" t="s">
        <v>897</v>
      </c>
      <c r="E219" s="42" t="s">
        <v>140</v>
      </c>
      <c r="F219" s="52"/>
    </row>
    <row r="220" spans="1:6" s="85" customFormat="1" ht="60.6" hidden="1" customHeight="1" outlineLevel="4" x14ac:dyDescent="0.2">
      <c r="A220" s="106"/>
      <c r="B220" s="106" t="str">
        <f>'Phụ lục 04'!B221</f>
        <v>LĐQL-17.5</v>
      </c>
      <c r="C220" s="22"/>
      <c r="D220" s="78" t="s">
        <v>233</v>
      </c>
      <c r="E220" s="42" t="s">
        <v>140</v>
      </c>
      <c r="F220" s="52"/>
    </row>
    <row r="221" spans="1:6" s="85" customFormat="1" ht="60.6" hidden="1" customHeight="1" outlineLevel="4" x14ac:dyDescent="0.2">
      <c r="A221" s="106"/>
      <c r="B221" s="106" t="str">
        <f>'Phụ lục 04'!B222</f>
        <v>LĐQL-17.6</v>
      </c>
      <c r="C221" s="22"/>
      <c r="D221" s="78" t="s">
        <v>235</v>
      </c>
      <c r="E221" s="42" t="s">
        <v>140</v>
      </c>
      <c r="F221" s="52"/>
    </row>
    <row r="222" spans="1:6" s="85" customFormat="1" ht="60.6" hidden="1" customHeight="1" outlineLevel="4" x14ac:dyDescent="0.2">
      <c r="A222" s="106"/>
      <c r="B222" s="106" t="str">
        <f>'Phụ lục 04'!B223</f>
        <v>LĐQL-17.7</v>
      </c>
      <c r="C222" s="22"/>
      <c r="D222" s="78" t="s">
        <v>237</v>
      </c>
      <c r="E222" s="27" t="s">
        <v>140</v>
      </c>
      <c r="F222" s="28"/>
    </row>
    <row r="223" spans="1:6" s="85" customFormat="1" ht="60.6" hidden="1" customHeight="1" outlineLevel="4" x14ac:dyDescent="0.2">
      <c r="A223" s="106"/>
      <c r="B223" s="106" t="str">
        <f>'Phụ lục 04'!B224</f>
        <v>LĐQL-17.8</v>
      </c>
      <c r="C223" s="22"/>
      <c r="D223" s="78" t="s">
        <v>239</v>
      </c>
      <c r="E223" s="42" t="s">
        <v>140</v>
      </c>
      <c r="F223" s="52"/>
    </row>
    <row r="224" spans="1:6" s="85" customFormat="1" ht="22.15" hidden="1" customHeight="1" outlineLevel="3" collapsed="1" x14ac:dyDescent="0.2">
      <c r="A224" s="106"/>
      <c r="B224" s="106" t="str">
        <f>'Phụ lục 04'!B225</f>
        <v/>
      </c>
      <c r="C224" s="22"/>
      <c r="D224" s="78" t="s">
        <v>10</v>
      </c>
      <c r="E224" s="22"/>
      <c r="F224" s="76"/>
    </row>
    <row r="225" spans="1:6" s="85" customFormat="1" ht="60.6" hidden="1" customHeight="1" outlineLevel="4" x14ac:dyDescent="0.2">
      <c r="A225" s="106"/>
      <c r="B225" s="106" t="str">
        <f>'Phụ lục 04'!B226</f>
        <v>LĐQL-17.9</v>
      </c>
      <c r="C225" s="22"/>
      <c r="D225" s="78" t="s">
        <v>241</v>
      </c>
      <c r="E225" s="22" t="s">
        <v>140</v>
      </c>
      <c r="F225" s="52"/>
    </row>
    <row r="226" spans="1:6" s="85" customFormat="1" ht="60.6" hidden="1" customHeight="1" outlineLevel="4" x14ac:dyDescent="0.2">
      <c r="A226" s="106"/>
      <c r="B226" s="106" t="str">
        <f>'Phụ lục 04'!B227</f>
        <v>LĐQL-17.10</v>
      </c>
      <c r="C226" s="22"/>
      <c r="D226" s="78" t="s">
        <v>243</v>
      </c>
      <c r="E226" s="22" t="s">
        <v>140</v>
      </c>
      <c r="F226" s="52"/>
    </row>
    <row r="227" spans="1:6" s="85" customFormat="1" ht="60.6" hidden="1" customHeight="1" outlineLevel="4" x14ac:dyDescent="0.2">
      <c r="A227" s="106"/>
      <c r="B227" s="106" t="str">
        <f>'Phụ lục 04'!B228</f>
        <v>LĐQL-17.11</v>
      </c>
      <c r="C227" s="22"/>
      <c r="D227" s="78" t="s">
        <v>245</v>
      </c>
      <c r="E227" s="22" t="s">
        <v>140</v>
      </c>
      <c r="F227" s="52"/>
    </row>
    <row r="228" spans="1:6" s="85" customFormat="1" ht="60.6" hidden="1" customHeight="1" outlineLevel="4" x14ac:dyDescent="0.2">
      <c r="A228" s="106"/>
      <c r="B228" s="106" t="str">
        <f>'Phụ lục 04'!B229</f>
        <v>LĐQL-17.12</v>
      </c>
      <c r="C228" s="22"/>
      <c r="D228" s="78" t="s">
        <v>247</v>
      </c>
      <c r="E228" s="22" t="s">
        <v>140</v>
      </c>
      <c r="F228" s="52"/>
    </row>
    <row r="229" spans="1:6" s="85" customFormat="1" ht="60.6" hidden="1" customHeight="1" outlineLevel="4" x14ac:dyDescent="0.2">
      <c r="A229" s="106"/>
      <c r="B229" s="106" t="str">
        <f>'Phụ lục 04'!B230</f>
        <v>LĐQL-17.13</v>
      </c>
      <c r="C229" s="22"/>
      <c r="D229" s="78" t="s">
        <v>249</v>
      </c>
      <c r="E229" s="22" t="s">
        <v>140</v>
      </c>
      <c r="F229" s="52"/>
    </row>
    <row r="230" spans="1:6" s="85" customFormat="1" ht="22.15" hidden="1" customHeight="1" outlineLevel="3" collapsed="1" x14ac:dyDescent="0.2">
      <c r="A230" s="106"/>
      <c r="B230" s="106" t="str">
        <f>'Phụ lục 04'!B231</f>
        <v/>
      </c>
      <c r="C230" s="22"/>
      <c r="D230" s="78" t="s">
        <v>11</v>
      </c>
      <c r="E230" s="22"/>
      <c r="F230" s="76"/>
    </row>
    <row r="231" spans="1:6" s="85" customFormat="1" ht="60.6" hidden="1" customHeight="1" outlineLevel="4" x14ac:dyDescent="0.2">
      <c r="A231" s="106"/>
      <c r="B231" s="106" t="str">
        <f>'Phụ lục 04'!B232</f>
        <v>LĐQL-17.14</v>
      </c>
      <c r="C231" s="22"/>
      <c r="D231" s="78" t="s">
        <v>252</v>
      </c>
      <c r="E231" s="22" t="s">
        <v>140</v>
      </c>
      <c r="F231" s="52"/>
    </row>
    <row r="232" spans="1:6" s="85" customFormat="1" ht="60.6" hidden="1" customHeight="1" outlineLevel="4" x14ac:dyDescent="0.2">
      <c r="A232" s="106"/>
      <c r="B232" s="106" t="str">
        <f>'Phụ lục 04'!B233</f>
        <v>LĐQL-17.15</v>
      </c>
      <c r="C232" s="22"/>
      <c r="D232" s="78" t="s">
        <v>254</v>
      </c>
      <c r="E232" s="22" t="s">
        <v>140</v>
      </c>
      <c r="F232" s="52"/>
    </row>
    <row r="233" spans="1:6" s="85" customFormat="1" ht="60.6" hidden="1" customHeight="1" outlineLevel="4" x14ac:dyDescent="0.2">
      <c r="A233" s="106"/>
      <c r="B233" s="106" t="str">
        <f>'Phụ lục 04'!B234</f>
        <v>LĐQL-17.16</v>
      </c>
      <c r="C233" s="22"/>
      <c r="D233" s="78" t="s">
        <v>256</v>
      </c>
      <c r="E233" s="22" t="s">
        <v>140</v>
      </c>
      <c r="F233" s="52"/>
    </row>
    <row r="234" spans="1:6" s="85" customFormat="1" ht="60.6" hidden="1" customHeight="1" outlineLevel="4" x14ac:dyDescent="0.2">
      <c r="A234" s="106"/>
      <c r="B234" s="106" t="str">
        <f>'Phụ lục 04'!B235</f>
        <v>LĐQL-17.17</v>
      </c>
      <c r="C234" s="22"/>
      <c r="D234" s="78" t="s">
        <v>258</v>
      </c>
      <c r="E234" s="22" t="s">
        <v>140</v>
      </c>
      <c r="F234" s="52"/>
    </row>
    <row r="235" spans="1:6" s="85" customFormat="1" ht="60.6" hidden="1" customHeight="1" outlineLevel="4" x14ac:dyDescent="0.2">
      <c r="A235" s="106"/>
      <c r="B235" s="106" t="str">
        <f>'Phụ lục 04'!B236</f>
        <v>LĐQL-17.18</v>
      </c>
      <c r="C235" s="22"/>
      <c r="D235" s="78" t="s">
        <v>260</v>
      </c>
      <c r="E235" s="26" t="s">
        <v>140</v>
      </c>
      <c r="F235" s="28"/>
    </row>
    <row r="236" spans="1:6" s="85" customFormat="1" ht="22.15" hidden="1" customHeight="1" outlineLevel="3" collapsed="1" x14ac:dyDescent="0.2">
      <c r="A236" s="106"/>
      <c r="B236" s="106" t="str">
        <f>'Phụ lục 04'!B237</f>
        <v/>
      </c>
      <c r="C236" s="22"/>
      <c r="D236" s="78" t="s">
        <v>13</v>
      </c>
      <c r="E236" s="22"/>
      <c r="F236" s="76"/>
    </row>
    <row r="237" spans="1:6" s="85" customFormat="1" ht="60.6" hidden="1" customHeight="1" outlineLevel="4" x14ac:dyDescent="0.2">
      <c r="A237" s="106"/>
      <c r="B237" s="106" t="str">
        <f>'Phụ lục 04'!B238</f>
        <v>LĐQL-17.19</v>
      </c>
      <c r="C237" s="22"/>
      <c r="D237" s="78" t="s">
        <v>269</v>
      </c>
      <c r="E237" s="26" t="s">
        <v>140</v>
      </c>
      <c r="F237" s="52"/>
    </row>
    <row r="238" spans="1:6" s="85" customFormat="1" ht="60.6" hidden="1" customHeight="1" outlineLevel="4" x14ac:dyDescent="0.2">
      <c r="A238" s="106"/>
      <c r="B238" s="106" t="str">
        <f>'Phụ lục 04'!B239</f>
        <v>LĐQL-17.20</v>
      </c>
      <c r="C238" s="22"/>
      <c r="D238" s="78" t="s">
        <v>271</v>
      </c>
      <c r="E238" s="26" t="s">
        <v>140</v>
      </c>
      <c r="F238" s="52"/>
    </row>
    <row r="239" spans="1:6" s="85" customFormat="1" ht="60.6" hidden="1" customHeight="1" outlineLevel="4" x14ac:dyDescent="0.2">
      <c r="A239" s="106"/>
      <c r="B239" s="106" t="str">
        <f>'Phụ lục 04'!B240</f>
        <v>LĐQL-17.21</v>
      </c>
      <c r="C239" s="22"/>
      <c r="D239" s="78" t="s">
        <v>273</v>
      </c>
      <c r="E239" s="26" t="s">
        <v>140</v>
      </c>
      <c r="F239" s="52"/>
    </row>
    <row r="240" spans="1:6" s="85" customFormat="1" ht="60.6" hidden="1" customHeight="1" outlineLevel="4" x14ac:dyDescent="0.2">
      <c r="A240" s="106"/>
      <c r="B240" s="106" t="str">
        <f>'Phụ lục 04'!B241</f>
        <v>LĐQL-17.22</v>
      </c>
      <c r="C240" s="22"/>
      <c r="D240" s="78" t="s">
        <v>275</v>
      </c>
      <c r="E240" s="26" t="s">
        <v>140</v>
      </c>
      <c r="F240" s="52"/>
    </row>
    <row r="241" spans="1:6" s="85" customFormat="1" ht="60.6" hidden="1" customHeight="1" outlineLevel="4" x14ac:dyDescent="0.2">
      <c r="A241" s="106"/>
      <c r="B241" s="106" t="str">
        <f>'Phụ lục 04'!B242</f>
        <v>LĐQL-17.23</v>
      </c>
      <c r="C241" s="22"/>
      <c r="D241" s="78" t="s">
        <v>277</v>
      </c>
      <c r="E241" s="26" t="s">
        <v>140</v>
      </c>
      <c r="F241" s="52"/>
    </row>
    <row r="242" spans="1:6" s="85" customFormat="1" ht="60.6" hidden="1" customHeight="1" outlineLevel="4" x14ac:dyDescent="0.2">
      <c r="A242" s="106"/>
      <c r="B242" s="106" t="str">
        <f>'Phụ lục 04'!B243</f>
        <v>LĐQL-17.24</v>
      </c>
      <c r="C242" s="22"/>
      <c r="D242" s="78" t="s">
        <v>279</v>
      </c>
      <c r="E242" s="26" t="s">
        <v>140</v>
      </c>
      <c r="F242" s="52"/>
    </row>
    <row r="243" spans="1:6" s="85" customFormat="1" ht="60.6" hidden="1" customHeight="1" outlineLevel="4" x14ac:dyDescent="0.2">
      <c r="A243" s="106"/>
      <c r="B243" s="106" t="str">
        <f>'Phụ lục 04'!B244</f>
        <v>LĐQL-17.25</v>
      </c>
      <c r="C243" s="22"/>
      <c r="D243" s="78" t="s">
        <v>281</v>
      </c>
      <c r="E243" s="26" t="s">
        <v>140</v>
      </c>
      <c r="F243" s="52"/>
    </row>
    <row r="244" spans="1:6" s="85" customFormat="1" ht="22.15" hidden="1" customHeight="1" outlineLevel="3" collapsed="1" x14ac:dyDescent="0.2">
      <c r="A244" s="106"/>
      <c r="B244" s="106" t="str">
        <f>'Phụ lục 04'!B245</f>
        <v/>
      </c>
      <c r="C244" s="22"/>
      <c r="D244" s="78" t="s">
        <v>282</v>
      </c>
      <c r="E244" s="22"/>
      <c r="F244" s="76"/>
    </row>
    <row r="245" spans="1:6" s="85" customFormat="1" ht="60.6" hidden="1" customHeight="1" outlineLevel="4" x14ac:dyDescent="0.2">
      <c r="A245" s="106"/>
      <c r="B245" s="106" t="str">
        <f>'Phụ lục 04'!B246</f>
        <v>LĐQL-17.26</v>
      </c>
      <c r="C245" s="22"/>
      <c r="D245" s="96" t="s">
        <v>284</v>
      </c>
      <c r="E245" s="22" t="s">
        <v>140</v>
      </c>
      <c r="F245" s="52"/>
    </row>
    <row r="246" spans="1:6" s="85" customFormat="1" ht="60.6" hidden="1" customHeight="1" outlineLevel="4" x14ac:dyDescent="0.2">
      <c r="A246" s="106"/>
      <c r="B246" s="106" t="str">
        <f>'Phụ lục 04'!B247</f>
        <v>LĐQL-17.27</v>
      </c>
      <c r="C246" s="22"/>
      <c r="D246" s="96" t="s">
        <v>286</v>
      </c>
      <c r="E246" s="22" t="s">
        <v>140</v>
      </c>
      <c r="F246" s="52"/>
    </row>
    <row r="247" spans="1:6" s="85" customFormat="1" ht="60.6" hidden="1" customHeight="1" outlineLevel="4" x14ac:dyDescent="0.2">
      <c r="A247" s="106"/>
      <c r="B247" s="106" t="str">
        <f>'Phụ lục 04'!B248</f>
        <v>LĐQL-17.28</v>
      </c>
      <c r="C247" s="22"/>
      <c r="D247" s="96" t="s">
        <v>288</v>
      </c>
      <c r="E247" s="22" t="s">
        <v>140</v>
      </c>
      <c r="F247" s="52"/>
    </row>
    <row r="248" spans="1:6" s="85" customFormat="1" ht="60.6" hidden="1" customHeight="1" outlineLevel="4" x14ac:dyDescent="0.2">
      <c r="A248" s="106"/>
      <c r="B248" s="106" t="str">
        <f>'Phụ lục 04'!B249</f>
        <v>LĐQL-17.29</v>
      </c>
      <c r="C248" s="22"/>
      <c r="D248" s="96" t="s">
        <v>290</v>
      </c>
      <c r="E248" s="22" t="s">
        <v>140</v>
      </c>
      <c r="F248" s="52"/>
    </row>
    <row r="249" spans="1:6" s="85" customFormat="1" ht="60.6" hidden="1" customHeight="1" outlineLevel="4" x14ac:dyDescent="0.2">
      <c r="A249" s="106"/>
      <c r="B249" s="106" t="str">
        <f>'Phụ lục 04'!B250</f>
        <v>LĐQL-17.30</v>
      </c>
      <c r="C249" s="22"/>
      <c r="D249" s="96" t="s">
        <v>292</v>
      </c>
      <c r="E249" s="22" t="s">
        <v>140</v>
      </c>
      <c r="F249" s="52"/>
    </row>
    <row r="250" spans="1:6" s="85" customFormat="1" ht="22.15" hidden="1" customHeight="1" outlineLevel="3" collapsed="1" x14ac:dyDescent="0.2">
      <c r="A250" s="106"/>
      <c r="B250" s="106" t="str">
        <f>'Phụ lục 04'!B251</f>
        <v/>
      </c>
      <c r="C250" s="22"/>
      <c r="D250" s="78" t="s">
        <v>116</v>
      </c>
      <c r="E250" s="22"/>
      <c r="F250" s="76"/>
    </row>
    <row r="251" spans="1:6" s="85" customFormat="1" ht="60.6" hidden="1" customHeight="1" outlineLevel="4" x14ac:dyDescent="0.2">
      <c r="A251" s="106"/>
      <c r="B251" s="106" t="str">
        <f>'Phụ lục 04'!B252</f>
        <v>LĐQL-17.31</v>
      </c>
      <c r="C251" s="22"/>
      <c r="D251" s="79" t="s">
        <v>295</v>
      </c>
      <c r="E251" s="22" t="s">
        <v>140</v>
      </c>
      <c r="F251" s="52"/>
    </row>
    <row r="252" spans="1:6" s="85" customFormat="1" ht="60.6" hidden="1" customHeight="1" outlineLevel="4" x14ac:dyDescent="0.2">
      <c r="A252" s="106"/>
      <c r="B252" s="106" t="str">
        <f>'Phụ lục 04'!B253</f>
        <v>LĐQL-17.32</v>
      </c>
      <c r="C252" s="22"/>
      <c r="D252" s="79" t="s">
        <v>297</v>
      </c>
      <c r="E252" s="22" t="s">
        <v>140</v>
      </c>
      <c r="F252" s="52"/>
    </row>
    <row r="253" spans="1:6" s="85" customFormat="1" ht="60.6" hidden="1" customHeight="1" outlineLevel="4" x14ac:dyDescent="0.2">
      <c r="A253" s="106"/>
      <c r="B253" s="106" t="str">
        <f>'Phụ lục 04'!B254</f>
        <v>LĐQL-17.33</v>
      </c>
      <c r="C253" s="22"/>
      <c r="D253" s="79" t="s">
        <v>299</v>
      </c>
      <c r="E253" s="22" t="s">
        <v>140</v>
      </c>
      <c r="F253" s="52"/>
    </row>
    <row r="254" spans="1:6" s="85" customFormat="1" ht="60.6" hidden="1" customHeight="1" outlineLevel="4" x14ac:dyDescent="0.2">
      <c r="A254" s="106"/>
      <c r="B254" s="106" t="str">
        <f>'Phụ lục 04'!B255</f>
        <v>LĐQL-17.34</v>
      </c>
      <c r="C254" s="22"/>
      <c r="D254" s="79" t="s">
        <v>585</v>
      </c>
      <c r="E254" s="22" t="s">
        <v>140</v>
      </c>
      <c r="F254" s="52"/>
    </row>
    <row r="255" spans="1:6" s="85" customFormat="1" ht="60.6" hidden="1" customHeight="1" outlineLevel="4" x14ac:dyDescent="0.2">
      <c r="A255" s="106"/>
      <c r="B255" s="106" t="str">
        <f>'Phụ lục 04'!B256</f>
        <v>LĐQL-17.35</v>
      </c>
      <c r="C255" s="22"/>
      <c r="D255" s="79" t="s">
        <v>301</v>
      </c>
      <c r="E255" s="22" t="s">
        <v>140</v>
      </c>
      <c r="F255" s="52"/>
    </row>
    <row r="256" spans="1:6" s="85" customFormat="1" ht="22.15" hidden="1" customHeight="1" outlineLevel="3" collapsed="1" x14ac:dyDescent="0.2">
      <c r="A256" s="106"/>
      <c r="B256" s="106" t="str">
        <f>'Phụ lục 04'!B257</f>
        <v/>
      </c>
      <c r="C256" s="22"/>
      <c r="D256" s="97" t="s">
        <v>15</v>
      </c>
      <c r="E256" s="22"/>
      <c r="F256" s="76"/>
    </row>
    <row r="257" spans="1:6" s="85" customFormat="1" ht="60.6" hidden="1" customHeight="1" outlineLevel="4" x14ac:dyDescent="0.2">
      <c r="A257" s="106"/>
      <c r="B257" s="106" t="str">
        <f>'Phụ lục 04'!B258</f>
        <v>LĐQL-17.36</v>
      </c>
      <c r="C257" s="22"/>
      <c r="D257" s="78" t="s">
        <v>303</v>
      </c>
      <c r="E257" s="22" t="s">
        <v>140</v>
      </c>
      <c r="F257" s="52"/>
    </row>
    <row r="258" spans="1:6" s="85" customFormat="1" ht="60.6" hidden="1" customHeight="1" outlineLevel="4" x14ac:dyDescent="0.2">
      <c r="A258" s="106"/>
      <c r="B258" s="106" t="str">
        <f>'Phụ lục 04'!B259</f>
        <v>LĐQL-17.37</v>
      </c>
      <c r="C258" s="22"/>
      <c r="D258" s="78" t="s">
        <v>900</v>
      </c>
      <c r="E258" s="22" t="s">
        <v>140</v>
      </c>
      <c r="F258" s="52"/>
    </row>
    <row r="259" spans="1:6" s="85" customFormat="1" ht="60.6" hidden="1" customHeight="1" outlineLevel="4" x14ac:dyDescent="0.2">
      <c r="A259" s="106"/>
      <c r="B259" s="106" t="str">
        <f>'Phụ lục 04'!B260</f>
        <v>LĐQL-17.38</v>
      </c>
      <c r="C259" s="22"/>
      <c r="D259" s="78" t="s">
        <v>587</v>
      </c>
      <c r="E259" s="22" t="s">
        <v>140</v>
      </c>
      <c r="F259" s="52"/>
    </row>
    <row r="260" spans="1:6" s="85" customFormat="1" ht="22.15" hidden="1" customHeight="1" outlineLevel="3" collapsed="1" x14ac:dyDescent="0.2">
      <c r="A260" s="106"/>
      <c r="B260" s="106"/>
      <c r="C260" s="22"/>
      <c r="D260" s="78" t="s">
        <v>16</v>
      </c>
      <c r="E260" s="22"/>
      <c r="F260" s="76"/>
    </row>
    <row r="261" spans="1:6" s="85" customFormat="1" ht="60.6" hidden="1" customHeight="1" outlineLevel="4" x14ac:dyDescent="0.2">
      <c r="A261" s="106"/>
      <c r="B261" s="106" t="str">
        <f>'Phụ lục 04'!B262</f>
        <v>LĐQL-17.39</v>
      </c>
      <c r="C261" s="22"/>
      <c r="D261" s="78" t="s">
        <v>305</v>
      </c>
      <c r="E261" s="22" t="s">
        <v>140</v>
      </c>
      <c r="F261" s="52"/>
    </row>
    <row r="262" spans="1:6" s="85" customFormat="1" ht="60.6" hidden="1" customHeight="1" outlineLevel="4" x14ac:dyDescent="0.2">
      <c r="A262" s="106"/>
      <c r="B262" s="106" t="str">
        <f>'Phụ lục 04'!B263</f>
        <v>LĐQL-17.40</v>
      </c>
      <c r="C262" s="22"/>
      <c r="D262" s="78" t="s">
        <v>307</v>
      </c>
      <c r="E262" s="22" t="s">
        <v>140</v>
      </c>
      <c r="F262" s="52"/>
    </row>
    <row r="263" spans="1:6" s="85" customFormat="1" ht="60.6" hidden="1" customHeight="1" outlineLevel="4" x14ac:dyDescent="0.2">
      <c r="A263" s="106"/>
      <c r="B263" s="106" t="str">
        <f>'Phụ lục 04'!B264</f>
        <v>LĐQL-17.41</v>
      </c>
      <c r="C263" s="22"/>
      <c r="D263" s="78" t="s">
        <v>308</v>
      </c>
      <c r="E263" s="22" t="s">
        <v>140</v>
      </c>
      <c r="F263" s="52"/>
    </row>
    <row r="264" spans="1:6" s="85" customFormat="1" ht="60.6" hidden="1" customHeight="1" outlineLevel="4" x14ac:dyDescent="0.2">
      <c r="A264" s="106"/>
      <c r="B264" s="106" t="str">
        <f>'Phụ lục 04'!B265</f>
        <v>LĐQL-17.42</v>
      </c>
      <c r="C264" s="22"/>
      <c r="D264" s="79" t="s">
        <v>310</v>
      </c>
      <c r="E264" s="22" t="s">
        <v>140</v>
      </c>
      <c r="F264" s="52"/>
    </row>
    <row r="265" spans="1:6" s="85" customFormat="1" ht="22.15" hidden="1" customHeight="1" outlineLevel="3" collapsed="1" x14ac:dyDescent="0.2">
      <c r="A265" s="106"/>
      <c r="B265" s="106" t="str">
        <f>'Phụ lục 04'!B266</f>
        <v/>
      </c>
      <c r="C265" s="22"/>
      <c r="D265" s="78" t="s">
        <v>17</v>
      </c>
      <c r="E265" s="22"/>
      <c r="F265" s="76"/>
    </row>
    <row r="266" spans="1:6" s="85" customFormat="1" ht="60.6" hidden="1" customHeight="1" outlineLevel="4" x14ac:dyDescent="0.2">
      <c r="A266" s="106"/>
      <c r="B266" s="106" t="str">
        <f>'Phụ lục 04'!B267</f>
        <v>LĐQL-17.43</v>
      </c>
      <c r="C266" s="22"/>
      <c r="D266" s="78" t="s">
        <v>312</v>
      </c>
      <c r="E266" s="22" t="s">
        <v>140</v>
      </c>
      <c r="F266" s="52"/>
    </row>
    <row r="267" spans="1:6" s="85" customFormat="1" ht="60.6" hidden="1" customHeight="1" outlineLevel="4" x14ac:dyDescent="0.2">
      <c r="A267" s="106"/>
      <c r="B267" s="106" t="str">
        <f>'Phụ lục 04'!B268</f>
        <v>LĐQL-17.44</v>
      </c>
      <c r="C267" s="22"/>
      <c r="D267" s="78" t="s">
        <v>314</v>
      </c>
      <c r="E267" s="22" t="s">
        <v>140</v>
      </c>
      <c r="F267" s="52"/>
    </row>
    <row r="268" spans="1:6" s="85" customFormat="1" ht="60.6" hidden="1" customHeight="1" outlineLevel="4" x14ac:dyDescent="0.2">
      <c r="A268" s="106"/>
      <c r="B268" s="106" t="str">
        <f>'Phụ lục 04'!B269</f>
        <v>LĐQL-17.45</v>
      </c>
      <c r="C268" s="22"/>
      <c r="D268" s="78" t="s">
        <v>316</v>
      </c>
      <c r="E268" s="22" t="s">
        <v>140</v>
      </c>
      <c r="F268" s="52"/>
    </row>
    <row r="269" spans="1:6" s="85" customFormat="1" ht="22.15" hidden="1" customHeight="1" outlineLevel="3" collapsed="1" x14ac:dyDescent="0.2">
      <c r="A269" s="106"/>
      <c r="B269" s="106" t="str">
        <f>'Phụ lục 04'!B270</f>
        <v/>
      </c>
      <c r="C269" s="22"/>
      <c r="D269" s="78" t="s">
        <v>19</v>
      </c>
      <c r="E269" s="22"/>
      <c r="F269" s="76"/>
    </row>
    <row r="270" spans="1:6" s="85" customFormat="1" ht="60.6" hidden="1" customHeight="1" outlineLevel="4" x14ac:dyDescent="0.2">
      <c r="A270" s="106"/>
      <c r="B270" s="106" t="str">
        <f>'Phụ lục 04'!B271</f>
        <v>LĐQL-17.46</v>
      </c>
      <c r="C270" s="22"/>
      <c r="D270" s="96" t="s">
        <v>318</v>
      </c>
      <c r="E270" s="22" t="s">
        <v>140</v>
      </c>
      <c r="F270" s="52"/>
    </row>
    <row r="271" spans="1:6" s="85" customFormat="1" ht="60.6" hidden="1" customHeight="1" outlineLevel="4" x14ac:dyDescent="0.2">
      <c r="A271" s="106"/>
      <c r="B271" s="106" t="str">
        <f>'Phụ lục 04'!B272</f>
        <v>LĐQL-17.47</v>
      </c>
      <c r="C271" s="22"/>
      <c r="D271" s="78" t="s">
        <v>319</v>
      </c>
      <c r="E271" s="22" t="s">
        <v>140</v>
      </c>
      <c r="F271" s="52"/>
    </row>
    <row r="272" spans="1:6" s="85" customFormat="1" ht="60.6" hidden="1" customHeight="1" outlineLevel="4" x14ac:dyDescent="0.2">
      <c r="A272" s="106"/>
      <c r="B272" s="106" t="str">
        <f>'Phụ lục 04'!B273</f>
        <v>LĐQL-17.48</v>
      </c>
      <c r="C272" s="22"/>
      <c r="D272" s="78" t="s">
        <v>321</v>
      </c>
      <c r="E272" s="22" t="s">
        <v>140</v>
      </c>
      <c r="F272" s="52"/>
    </row>
    <row r="273" spans="1:6" s="85" customFormat="1" ht="60.6" hidden="1" customHeight="1" outlineLevel="4" x14ac:dyDescent="0.2">
      <c r="A273" s="106"/>
      <c r="B273" s="106" t="str">
        <f>'Phụ lục 04'!B274</f>
        <v>LĐQL-17.49</v>
      </c>
      <c r="C273" s="22"/>
      <c r="D273" s="78" t="s">
        <v>323</v>
      </c>
      <c r="E273" s="22" t="s">
        <v>140</v>
      </c>
      <c r="F273" s="52"/>
    </row>
    <row r="274" spans="1:6" s="85" customFormat="1" ht="60.6" hidden="1" customHeight="1" outlineLevel="4" x14ac:dyDescent="0.2">
      <c r="A274" s="106"/>
      <c r="B274" s="106" t="str">
        <f>'Phụ lục 04'!B275</f>
        <v>LĐQL-17.50</v>
      </c>
      <c r="C274" s="22"/>
      <c r="D274" s="78" t="s">
        <v>325</v>
      </c>
      <c r="E274" s="22" t="s">
        <v>140</v>
      </c>
      <c r="F274" s="52"/>
    </row>
    <row r="275" spans="1:6" s="85" customFormat="1" ht="60.6" hidden="1" customHeight="1" outlineLevel="4" x14ac:dyDescent="0.2">
      <c r="A275" s="106"/>
      <c r="B275" s="106" t="str">
        <f>'Phụ lục 04'!B276</f>
        <v>LĐQL-17.51</v>
      </c>
      <c r="C275" s="22"/>
      <c r="D275" s="78" t="s">
        <v>327</v>
      </c>
      <c r="E275" s="22" t="s">
        <v>140</v>
      </c>
      <c r="F275" s="52"/>
    </row>
    <row r="276" spans="1:6" s="85" customFormat="1" ht="60.6" hidden="1" customHeight="1" outlineLevel="4" x14ac:dyDescent="0.2">
      <c r="A276" s="106"/>
      <c r="B276" s="106" t="str">
        <f>'Phụ lục 04'!B277</f>
        <v>LĐQL-17.52</v>
      </c>
      <c r="C276" s="22"/>
      <c r="D276" s="78" t="s">
        <v>329</v>
      </c>
      <c r="E276" s="22" t="s">
        <v>140</v>
      </c>
      <c r="F276" s="52"/>
    </row>
    <row r="277" spans="1:6" s="85" customFormat="1" ht="60.6" hidden="1" customHeight="1" outlineLevel="4" x14ac:dyDescent="0.2">
      <c r="A277" s="106"/>
      <c r="B277" s="106" t="str">
        <f>'Phụ lục 04'!B278</f>
        <v>LĐQL-17.53</v>
      </c>
      <c r="C277" s="22"/>
      <c r="D277" s="99" t="s">
        <v>331</v>
      </c>
      <c r="E277" s="22" t="s">
        <v>140</v>
      </c>
      <c r="F277" s="52"/>
    </row>
    <row r="278" spans="1:6" s="85" customFormat="1" ht="60.6" hidden="1" customHeight="1" outlineLevel="4" x14ac:dyDescent="0.2">
      <c r="A278" s="106"/>
      <c r="B278" s="106" t="str">
        <f>'Phụ lục 04'!B279</f>
        <v>LĐQL-17.54</v>
      </c>
      <c r="C278" s="22"/>
      <c r="D278" s="21" t="s">
        <v>333</v>
      </c>
      <c r="E278" s="22" t="s">
        <v>140</v>
      </c>
      <c r="F278" s="52"/>
    </row>
    <row r="279" spans="1:6" s="85" customFormat="1" ht="60.6" hidden="1" customHeight="1" outlineLevel="4" x14ac:dyDescent="0.2">
      <c r="A279" s="106"/>
      <c r="B279" s="106" t="str">
        <f>'Phụ lục 04'!B280</f>
        <v>LĐQL-17.55</v>
      </c>
      <c r="C279" s="22"/>
      <c r="D279" s="79" t="s">
        <v>335</v>
      </c>
      <c r="E279" s="22" t="s">
        <v>140</v>
      </c>
      <c r="F279" s="52"/>
    </row>
    <row r="280" spans="1:6" s="85" customFormat="1" ht="60.6" hidden="1" customHeight="1" outlineLevel="4" x14ac:dyDescent="0.2">
      <c r="A280" s="106"/>
      <c r="B280" s="106" t="str">
        <f>'Phụ lục 04'!B281</f>
        <v>LĐQL-17.56</v>
      </c>
      <c r="C280" s="22"/>
      <c r="D280" s="79" t="s">
        <v>337</v>
      </c>
      <c r="E280" s="22" t="s">
        <v>140</v>
      </c>
      <c r="F280" s="52"/>
    </row>
    <row r="281" spans="1:6" s="85" customFormat="1" ht="60.6" hidden="1" customHeight="1" outlineLevel="4" x14ac:dyDescent="0.2">
      <c r="A281" s="106"/>
      <c r="B281" s="106" t="str">
        <f>'Phụ lục 04'!B282</f>
        <v>LĐQL-17.57</v>
      </c>
      <c r="C281" s="22"/>
      <c r="D281" s="79" t="s">
        <v>339</v>
      </c>
      <c r="E281" s="22" t="s">
        <v>140</v>
      </c>
      <c r="F281" s="52"/>
    </row>
    <row r="282" spans="1:6" s="85" customFormat="1" ht="22.15" hidden="1" customHeight="1" outlineLevel="3" collapsed="1" x14ac:dyDescent="0.2">
      <c r="A282" s="106"/>
      <c r="B282" s="106" t="str">
        <f>'Phụ lục 04'!B283</f>
        <v/>
      </c>
      <c r="C282" s="22"/>
      <c r="D282" s="78" t="s">
        <v>18</v>
      </c>
      <c r="E282" s="22"/>
      <c r="F282" s="76"/>
    </row>
    <row r="283" spans="1:6" s="85" customFormat="1" ht="60.6" hidden="1" customHeight="1" outlineLevel="4" x14ac:dyDescent="0.2">
      <c r="A283" s="106"/>
      <c r="B283" s="106" t="str">
        <f>'Phụ lục 04'!B284</f>
        <v>LĐQL-17.58</v>
      </c>
      <c r="C283" s="22"/>
      <c r="D283" s="96" t="s">
        <v>341</v>
      </c>
      <c r="E283" s="22" t="s">
        <v>140</v>
      </c>
      <c r="F283" s="52"/>
    </row>
    <row r="284" spans="1:6" s="85" customFormat="1" ht="60.6" hidden="1" customHeight="1" outlineLevel="4" x14ac:dyDescent="0.2">
      <c r="A284" s="106"/>
      <c r="B284" s="106" t="str">
        <f>'Phụ lục 04'!B285</f>
        <v>LĐQL-17.59</v>
      </c>
      <c r="C284" s="22"/>
      <c r="D284" s="96" t="s">
        <v>935</v>
      </c>
      <c r="E284" s="22" t="s">
        <v>140</v>
      </c>
      <c r="F284" s="52"/>
    </row>
    <row r="285" spans="1:6" s="85" customFormat="1" ht="60.6" hidden="1" customHeight="1" outlineLevel="4" x14ac:dyDescent="0.2">
      <c r="A285" s="106"/>
      <c r="B285" s="106" t="str">
        <f>'Phụ lục 04'!B286</f>
        <v>LĐQL-17.60</v>
      </c>
      <c r="C285" s="22"/>
      <c r="D285" s="96" t="s">
        <v>345</v>
      </c>
      <c r="E285" s="22" t="s">
        <v>140</v>
      </c>
      <c r="F285" s="52"/>
    </row>
    <row r="286" spans="1:6" s="85" customFormat="1" ht="18" customHeight="1" x14ac:dyDescent="0.2">
      <c r="A286" s="109" t="str">
        <f>'Phụ lục 04'!A287</f>
        <v>II. VỊ TRÍ VIỆC LÀM GẮN VỚI CHỨC DANH NGHỀ NGHIỆP CHUYÊN NGÀNH</v>
      </c>
      <c r="B286" s="106"/>
      <c r="C286" s="112"/>
      <c r="D286" s="52"/>
      <c r="E286" s="22"/>
      <c r="F286" s="76"/>
    </row>
    <row r="287" spans="1:6" s="73" customFormat="1" outlineLevel="1" x14ac:dyDescent="0.25">
      <c r="A287" s="116" t="s">
        <v>923</v>
      </c>
      <c r="B287" s="42"/>
      <c r="C287" s="82"/>
      <c r="D287" s="126"/>
      <c r="E287" s="74"/>
      <c r="F287" s="76"/>
    </row>
    <row r="288" spans="1:6" s="73" customFormat="1" ht="60.6" customHeight="1" outlineLevel="2" x14ac:dyDescent="0.25">
      <c r="A288" s="106" t="str">
        <f>'Phụ lục 04'!A290</f>
        <v>NNCN-1</v>
      </c>
      <c r="B288" s="42"/>
      <c r="C288" s="82"/>
      <c r="D288" s="78" t="s">
        <v>45</v>
      </c>
      <c r="E288" s="26" t="s">
        <v>140</v>
      </c>
      <c r="F288" s="76"/>
    </row>
    <row r="289" spans="1:6" s="73" customFormat="1" ht="60.6" customHeight="1" outlineLevel="2" x14ac:dyDescent="0.25">
      <c r="A289" s="106" t="str">
        <f>'Phụ lục 04'!A291</f>
        <v>NNCN-2</v>
      </c>
      <c r="B289" s="42"/>
      <c r="C289" s="82"/>
      <c r="D289" s="78" t="s">
        <v>47</v>
      </c>
      <c r="E289" s="26" t="s">
        <v>140</v>
      </c>
      <c r="F289" s="76"/>
    </row>
    <row r="290" spans="1:6" s="73" customFormat="1" ht="60.6" customHeight="1" outlineLevel="2" x14ac:dyDescent="0.25">
      <c r="A290" s="106" t="str">
        <f>'Phụ lục 04'!A292</f>
        <v>NNCN-3</v>
      </c>
      <c r="B290" s="42"/>
      <c r="C290" s="82"/>
      <c r="D290" s="78" t="s">
        <v>391</v>
      </c>
      <c r="E290" s="26" t="s">
        <v>366</v>
      </c>
      <c r="F290" s="76"/>
    </row>
    <row r="291" spans="1:6" s="73" customFormat="1" ht="60.6" customHeight="1" outlineLevel="2" x14ac:dyDescent="0.25">
      <c r="A291" s="106" t="str">
        <f>'Phụ lục 04'!A293</f>
        <v>NNCN-4</v>
      </c>
      <c r="B291" s="42"/>
      <c r="C291" s="82"/>
      <c r="D291" s="78" t="s">
        <v>393</v>
      </c>
      <c r="E291" s="26" t="s">
        <v>369</v>
      </c>
      <c r="F291" s="76"/>
    </row>
    <row r="292" spans="1:6" s="80" customFormat="1" outlineLevel="2" x14ac:dyDescent="0.25">
      <c r="A292" s="27" t="str">
        <f t="shared" ref="A292" si="0">IF(OR(ISTEXT(C292),ISBLANK(C292)),"",_xlfn.CONCAT("NNCN","-",C292))</f>
        <v/>
      </c>
      <c r="B292" s="27"/>
      <c r="C292" s="26"/>
      <c r="D292" s="28" t="s">
        <v>9</v>
      </c>
      <c r="E292" s="26"/>
      <c r="F292" s="28"/>
    </row>
    <row r="293" spans="1:6" s="71" customFormat="1" ht="60.75" customHeight="1" outlineLevel="3" x14ac:dyDescent="0.25">
      <c r="A293" s="42"/>
      <c r="B293" s="42" t="str">
        <f>'Phụ lục 04'!B326</f>
        <v>NNCN-1.1</v>
      </c>
      <c r="C293" s="22">
        <v>1</v>
      </c>
      <c r="D293" s="52" t="s">
        <v>588</v>
      </c>
      <c r="E293" s="22" t="s">
        <v>140</v>
      </c>
      <c r="F293" s="52"/>
    </row>
    <row r="294" spans="1:6" s="71" customFormat="1" ht="60.75" customHeight="1" outlineLevel="3" x14ac:dyDescent="0.25">
      <c r="A294" s="42"/>
      <c r="B294" s="42" t="str">
        <f>'Phụ lục 04'!B327</f>
        <v>NNCN-2.1</v>
      </c>
      <c r="C294" s="22">
        <f t="shared" ref="C294:C300" si="1">C293+1</f>
        <v>2</v>
      </c>
      <c r="D294" s="52" t="s">
        <v>589</v>
      </c>
      <c r="E294" s="22" t="s">
        <v>140</v>
      </c>
      <c r="F294" s="52"/>
    </row>
    <row r="295" spans="1:6" s="71" customFormat="1" ht="60.75" customHeight="1" outlineLevel="3" x14ac:dyDescent="0.25">
      <c r="A295" s="42"/>
      <c r="B295" s="42" t="str">
        <f>'Phụ lục 04'!B328</f>
        <v>NNCN-3.1</v>
      </c>
      <c r="C295" s="22">
        <f t="shared" si="1"/>
        <v>3</v>
      </c>
      <c r="D295" s="52" t="s">
        <v>590</v>
      </c>
      <c r="E295" s="22" t="s">
        <v>366</v>
      </c>
      <c r="F295" s="52"/>
    </row>
    <row r="296" spans="1:6" s="71" customFormat="1" ht="60.75" customHeight="1" outlineLevel="3" x14ac:dyDescent="0.25">
      <c r="A296" s="42"/>
      <c r="B296" s="42" t="str">
        <f>'Phụ lục 04'!B329</f>
        <v>NNCN-4.1</v>
      </c>
      <c r="C296" s="22">
        <f t="shared" si="1"/>
        <v>4</v>
      </c>
      <c r="D296" s="52" t="s">
        <v>591</v>
      </c>
      <c r="E296" s="22" t="s">
        <v>369</v>
      </c>
      <c r="F296" s="52"/>
    </row>
    <row r="297" spans="1:6" s="71" customFormat="1" ht="60.75" customHeight="1" outlineLevel="3" x14ac:dyDescent="0.25">
      <c r="A297" s="42"/>
      <c r="B297" s="42" t="str">
        <f>'Phụ lục 04'!B339</f>
        <v>NNCN-1.2</v>
      </c>
      <c r="C297" s="22">
        <f t="shared" si="1"/>
        <v>5</v>
      </c>
      <c r="D297" s="52" t="s">
        <v>592</v>
      </c>
      <c r="E297" s="22" t="s">
        <v>140</v>
      </c>
      <c r="F297" s="52"/>
    </row>
    <row r="298" spans="1:6" s="71" customFormat="1" ht="60.75" customHeight="1" outlineLevel="3" x14ac:dyDescent="0.25">
      <c r="A298" s="42"/>
      <c r="B298" s="42" t="str">
        <f>'Phụ lục 04'!B340</f>
        <v>NNCN-2.2</v>
      </c>
      <c r="C298" s="22">
        <f t="shared" si="1"/>
        <v>6</v>
      </c>
      <c r="D298" s="52" t="s">
        <v>593</v>
      </c>
      <c r="E298" s="22" t="s">
        <v>140</v>
      </c>
      <c r="F298" s="52"/>
    </row>
    <row r="299" spans="1:6" s="71" customFormat="1" ht="60.75" customHeight="1" outlineLevel="3" x14ac:dyDescent="0.25">
      <c r="A299" s="42"/>
      <c r="B299" s="42" t="str">
        <f>'Phụ lục 04'!B341</f>
        <v>NNCN-3.2</v>
      </c>
      <c r="C299" s="22">
        <f t="shared" si="1"/>
        <v>7</v>
      </c>
      <c r="D299" s="52" t="s">
        <v>594</v>
      </c>
      <c r="E299" s="22" t="s">
        <v>366</v>
      </c>
      <c r="F299" s="52"/>
    </row>
    <row r="300" spans="1:6" s="71" customFormat="1" ht="60.75" customHeight="1" outlineLevel="3" x14ac:dyDescent="0.25">
      <c r="A300" s="42"/>
      <c r="B300" s="42" t="str">
        <f>'Phụ lục 04'!B342</f>
        <v>NNCN-4.2</v>
      </c>
      <c r="C300" s="22">
        <f t="shared" si="1"/>
        <v>8</v>
      </c>
      <c r="D300" s="52" t="s">
        <v>595</v>
      </c>
      <c r="E300" s="22" t="s">
        <v>369</v>
      </c>
      <c r="F300" s="52"/>
    </row>
    <row r="301" spans="1:6" s="80" customFormat="1" outlineLevel="2" collapsed="1" x14ac:dyDescent="0.25">
      <c r="A301" s="27"/>
      <c r="B301" s="27"/>
      <c r="C301" s="26"/>
      <c r="D301" s="28" t="s">
        <v>112</v>
      </c>
      <c r="E301" s="26"/>
      <c r="F301" s="28"/>
    </row>
    <row r="302" spans="1:6" s="71" customFormat="1" ht="60.75" hidden="1" customHeight="1" outlineLevel="3" x14ac:dyDescent="0.25">
      <c r="A302" s="42"/>
      <c r="B302" s="42" t="str">
        <f>'Phụ lục 04'!B359</f>
        <v>NNCN-1.3</v>
      </c>
      <c r="C302" s="22">
        <f>C300+1</f>
        <v>9</v>
      </c>
      <c r="D302" s="52" t="s">
        <v>596</v>
      </c>
      <c r="E302" s="22" t="s">
        <v>140</v>
      </c>
      <c r="F302" s="52"/>
    </row>
    <row r="303" spans="1:6" s="71" customFormat="1" ht="60.75" hidden="1" customHeight="1" outlineLevel="3" x14ac:dyDescent="0.25">
      <c r="A303" s="42"/>
      <c r="B303" s="42" t="str">
        <f>'Phụ lục 04'!B360</f>
        <v>NNCN-2.3</v>
      </c>
      <c r="C303" s="22">
        <f t="shared" ref="C303:C313" si="2">C302+1</f>
        <v>10</v>
      </c>
      <c r="D303" s="52" t="s">
        <v>597</v>
      </c>
      <c r="E303" s="22" t="s">
        <v>140</v>
      </c>
      <c r="F303" s="52"/>
    </row>
    <row r="304" spans="1:6" s="71" customFormat="1" ht="60.75" hidden="1" customHeight="1" outlineLevel="3" x14ac:dyDescent="0.25">
      <c r="A304" s="42"/>
      <c r="B304" s="42" t="str">
        <f>'Phụ lục 04'!B361</f>
        <v>NNCN-3.3</v>
      </c>
      <c r="C304" s="22">
        <f t="shared" si="2"/>
        <v>11</v>
      </c>
      <c r="D304" s="52" t="s">
        <v>598</v>
      </c>
      <c r="E304" s="22" t="s">
        <v>366</v>
      </c>
      <c r="F304" s="52"/>
    </row>
    <row r="305" spans="1:7" s="71" customFormat="1" ht="60.75" hidden="1" customHeight="1" outlineLevel="3" x14ac:dyDescent="0.25">
      <c r="A305" s="42"/>
      <c r="B305" s="42" t="str">
        <f>'Phụ lục 04'!B362</f>
        <v>NNCN-4.3</v>
      </c>
      <c r="C305" s="22">
        <f t="shared" si="2"/>
        <v>12</v>
      </c>
      <c r="D305" s="52" t="s">
        <v>599</v>
      </c>
      <c r="E305" s="22" t="s">
        <v>369</v>
      </c>
      <c r="F305" s="52"/>
    </row>
    <row r="306" spans="1:7" s="71" customFormat="1" ht="60.75" hidden="1" customHeight="1" outlineLevel="3" x14ac:dyDescent="0.25">
      <c r="A306" s="42"/>
      <c r="B306" s="22" t="s">
        <v>915</v>
      </c>
      <c r="C306" s="22">
        <f t="shared" si="2"/>
        <v>13</v>
      </c>
      <c r="D306" s="52" t="s">
        <v>600</v>
      </c>
      <c r="E306" s="22" t="s">
        <v>140</v>
      </c>
      <c r="F306" s="52"/>
    </row>
    <row r="307" spans="1:7" s="71" customFormat="1" ht="60.75" hidden="1" customHeight="1" outlineLevel="3" x14ac:dyDescent="0.25">
      <c r="A307" s="42"/>
      <c r="B307" s="22" t="s">
        <v>916</v>
      </c>
      <c r="C307" s="22">
        <f t="shared" si="2"/>
        <v>14</v>
      </c>
      <c r="D307" s="52" t="s">
        <v>601</v>
      </c>
      <c r="E307" s="22" t="s">
        <v>140</v>
      </c>
      <c r="F307" s="52"/>
    </row>
    <row r="308" spans="1:7" s="71" customFormat="1" ht="60.75" hidden="1" customHeight="1" outlineLevel="3" x14ac:dyDescent="0.25">
      <c r="A308" s="42"/>
      <c r="B308" s="22" t="s">
        <v>917</v>
      </c>
      <c r="C308" s="22">
        <f t="shared" si="2"/>
        <v>15</v>
      </c>
      <c r="D308" s="52" t="s">
        <v>602</v>
      </c>
      <c r="E308" s="22" t="s">
        <v>366</v>
      </c>
      <c r="F308" s="52"/>
    </row>
    <row r="309" spans="1:7" s="71" customFormat="1" ht="60.75" hidden="1" customHeight="1" outlineLevel="3" x14ac:dyDescent="0.25">
      <c r="A309" s="42"/>
      <c r="B309" s="22" t="s">
        <v>918</v>
      </c>
      <c r="C309" s="22">
        <f t="shared" si="2"/>
        <v>16</v>
      </c>
      <c r="D309" s="52" t="s">
        <v>603</v>
      </c>
      <c r="E309" s="22" t="s">
        <v>369</v>
      </c>
      <c r="F309" s="52"/>
    </row>
    <row r="310" spans="1:7" s="71" customFormat="1" ht="60.75" hidden="1" customHeight="1" outlineLevel="3" x14ac:dyDescent="0.25">
      <c r="A310" s="42"/>
      <c r="B310" s="42" t="str">
        <f>'Phụ lục 04'!B401</f>
        <v>NNCN-1.6</v>
      </c>
      <c r="C310" s="22">
        <f t="shared" si="2"/>
        <v>17</v>
      </c>
      <c r="D310" s="28" t="s">
        <v>867</v>
      </c>
      <c r="E310" s="26" t="s">
        <v>140</v>
      </c>
      <c r="F310" s="28"/>
    </row>
    <row r="311" spans="1:7" s="71" customFormat="1" ht="60.75" hidden="1" customHeight="1" outlineLevel="3" x14ac:dyDescent="0.25">
      <c r="A311" s="42"/>
      <c r="B311" s="42" t="str">
        <f>'Phụ lục 04'!B402</f>
        <v>NNCN-2.6</v>
      </c>
      <c r="C311" s="22">
        <f t="shared" si="2"/>
        <v>18</v>
      </c>
      <c r="D311" s="28" t="s">
        <v>868</v>
      </c>
      <c r="E311" s="26" t="s">
        <v>140</v>
      </c>
      <c r="F311" s="28"/>
    </row>
    <row r="312" spans="1:7" s="71" customFormat="1" ht="60.75" hidden="1" customHeight="1" outlineLevel="3" x14ac:dyDescent="0.25">
      <c r="A312" s="42"/>
      <c r="B312" s="42" t="str">
        <f>'Phụ lục 04'!B403</f>
        <v>NNCN-3.6</v>
      </c>
      <c r="C312" s="22">
        <f t="shared" si="2"/>
        <v>19</v>
      </c>
      <c r="D312" s="28" t="s">
        <v>869</v>
      </c>
      <c r="E312" s="26" t="s">
        <v>366</v>
      </c>
      <c r="F312" s="28"/>
    </row>
    <row r="313" spans="1:7" s="71" customFormat="1" ht="60.75" hidden="1" customHeight="1" outlineLevel="3" x14ac:dyDescent="0.25">
      <c r="A313" s="42"/>
      <c r="B313" s="42" t="str">
        <f>'Phụ lục 04'!B404</f>
        <v>NNCN-4.6</v>
      </c>
      <c r="C313" s="22">
        <f t="shared" si="2"/>
        <v>20</v>
      </c>
      <c r="D313" s="28" t="s">
        <v>870</v>
      </c>
      <c r="E313" s="26" t="s">
        <v>369</v>
      </c>
      <c r="F313" s="28"/>
      <c r="G313" s="80"/>
    </row>
    <row r="314" spans="1:7" s="80" customFormat="1" outlineLevel="2" x14ac:dyDescent="0.25">
      <c r="A314" s="27"/>
      <c r="B314" s="27"/>
      <c r="C314" s="26"/>
      <c r="D314" s="28" t="s">
        <v>582</v>
      </c>
      <c r="E314" s="26"/>
      <c r="F314" s="28"/>
    </row>
    <row r="315" spans="1:7" s="71" customFormat="1" ht="60.75" customHeight="1" outlineLevel="3" x14ac:dyDescent="0.25">
      <c r="A315" s="42"/>
      <c r="B315" s="42" t="str">
        <f>'Phụ lục 04'!B424</f>
        <v>NNCN-1.7</v>
      </c>
      <c r="C315" s="22">
        <f>C313+1</f>
        <v>21</v>
      </c>
      <c r="D315" s="28" t="s">
        <v>604</v>
      </c>
      <c r="E315" s="22" t="s">
        <v>140</v>
      </c>
      <c r="F315" s="52"/>
    </row>
    <row r="316" spans="1:7" s="71" customFormat="1" ht="60.75" customHeight="1" outlineLevel="3" x14ac:dyDescent="0.25">
      <c r="A316" s="42"/>
      <c r="B316" s="42" t="str">
        <f>'Phụ lục 04'!B425</f>
        <v>NNCN-2.7</v>
      </c>
      <c r="C316" s="22">
        <f t="shared" ref="C316:C350" si="3">C315+1</f>
        <v>22</v>
      </c>
      <c r="D316" s="28" t="s">
        <v>605</v>
      </c>
      <c r="E316" s="22" t="s">
        <v>140</v>
      </c>
      <c r="F316" s="52"/>
    </row>
    <row r="317" spans="1:7" s="71" customFormat="1" ht="60.75" customHeight="1" outlineLevel="3" x14ac:dyDescent="0.25">
      <c r="A317" s="42"/>
      <c r="B317" s="42" t="str">
        <f>'Phụ lục 04'!B426</f>
        <v>NNCN-3.7</v>
      </c>
      <c r="C317" s="22">
        <f t="shared" si="3"/>
        <v>23</v>
      </c>
      <c r="D317" s="28" t="s">
        <v>606</v>
      </c>
      <c r="E317" s="22" t="s">
        <v>366</v>
      </c>
      <c r="F317" s="52"/>
    </row>
    <row r="318" spans="1:7" s="71" customFormat="1" ht="60.75" customHeight="1" outlineLevel="3" x14ac:dyDescent="0.25">
      <c r="A318" s="42"/>
      <c r="B318" s="42" t="str">
        <f>'Phụ lục 04'!B427</f>
        <v>NNCN-4.7</v>
      </c>
      <c r="C318" s="22">
        <f t="shared" si="3"/>
        <v>24</v>
      </c>
      <c r="D318" s="28" t="s">
        <v>607</v>
      </c>
      <c r="E318" s="22" t="s">
        <v>369</v>
      </c>
      <c r="F318" s="52"/>
    </row>
    <row r="319" spans="1:7" s="71" customFormat="1" ht="60.75" customHeight="1" outlineLevel="3" x14ac:dyDescent="0.25">
      <c r="A319" s="42"/>
      <c r="B319" s="42" t="str">
        <f>'Phụ lục 04'!B438</f>
        <v>NNCN-1.8</v>
      </c>
      <c r="C319" s="22">
        <f t="shared" si="3"/>
        <v>25</v>
      </c>
      <c r="D319" s="52" t="s">
        <v>608</v>
      </c>
      <c r="E319" s="22" t="s">
        <v>140</v>
      </c>
      <c r="F319" s="52"/>
    </row>
    <row r="320" spans="1:7" s="71" customFormat="1" ht="60.75" customHeight="1" outlineLevel="3" x14ac:dyDescent="0.25">
      <c r="A320" s="42"/>
      <c r="B320" s="42" t="str">
        <f>'Phụ lục 04'!B439</f>
        <v>NNCN-2.8</v>
      </c>
      <c r="C320" s="22">
        <f t="shared" si="3"/>
        <v>26</v>
      </c>
      <c r="D320" s="52" t="s">
        <v>609</v>
      </c>
      <c r="E320" s="22" t="s">
        <v>140</v>
      </c>
      <c r="F320" s="52"/>
    </row>
    <row r="321" spans="1:6" s="71" customFormat="1" ht="60.75" customHeight="1" outlineLevel="3" x14ac:dyDescent="0.25">
      <c r="A321" s="42"/>
      <c r="B321" s="42" t="str">
        <f>'Phụ lục 04'!B440</f>
        <v>NNCN-3.8</v>
      </c>
      <c r="C321" s="22">
        <f t="shared" si="3"/>
        <v>27</v>
      </c>
      <c r="D321" s="52" t="s">
        <v>610</v>
      </c>
      <c r="E321" s="22" t="s">
        <v>366</v>
      </c>
      <c r="F321" s="52"/>
    </row>
    <row r="322" spans="1:6" s="71" customFormat="1" ht="60.75" customHeight="1" outlineLevel="3" x14ac:dyDescent="0.25">
      <c r="A322" s="42"/>
      <c r="B322" s="42" t="str">
        <f>'Phụ lục 04'!B441</f>
        <v>NNCN-4.8</v>
      </c>
      <c r="C322" s="22">
        <f t="shared" si="3"/>
        <v>28</v>
      </c>
      <c r="D322" s="52" t="s">
        <v>611</v>
      </c>
      <c r="E322" s="22" t="s">
        <v>369</v>
      </c>
      <c r="F322" s="52"/>
    </row>
    <row r="323" spans="1:6" s="71" customFormat="1" ht="60.75" customHeight="1" outlineLevel="3" x14ac:dyDescent="0.25">
      <c r="A323" s="42"/>
      <c r="B323" s="42" t="str">
        <f>'Phụ lục 04'!B452</f>
        <v>NNCN-1.9</v>
      </c>
      <c r="C323" s="22">
        <f t="shared" si="3"/>
        <v>29</v>
      </c>
      <c r="D323" s="24" t="s">
        <v>612</v>
      </c>
      <c r="E323" s="26" t="s">
        <v>140</v>
      </c>
      <c r="F323" s="52"/>
    </row>
    <row r="324" spans="1:6" s="71" customFormat="1" ht="60.75" customHeight="1" outlineLevel="3" x14ac:dyDescent="0.25">
      <c r="A324" s="42"/>
      <c r="B324" s="42" t="str">
        <f>'Phụ lục 04'!B453</f>
        <v>NNCN-2.9</v>
      </c>
      <c r="C324" s="22">
        <f t="shared" si="3"/>
        <v>30</v>
      </c>
      <c r="D324" s="28" t="s">
        <v>613</v>
      </c>
      <c r="E324" s="26" t="s">
        <v>140</v>
      </c>
      <c r="F324" s="52"/>
    </row>
    <row r="325" spans="1:6" s="71" customFormat="1" ht="60.75" customHeight="1" outlineLevel="3" x14ac:dyDescent="0.25">
      <c r="A325" s="42"/>
      <c r="B325" s="42" t="str">
        <f>'Phụ lục 04'!B454</f>
        <v>NNCN-3.9</v>
      </c>
      <c r="C325" s="22">
        <f t="shared" si="3"/>
        <v>31</v>
      </c>
      <c r="D325" s="28" t="s">
        <v>614</v>
      </c>
      <c r="E325" s="26" t="s">
        <v>366</v>
      </c>
      <c r="F325" s="52"/>
    </row>
    <row r="326" spans="1:6" s="71" customFormat="1" ht="60.75" customHeight="1" outlineLevel="3" x14ac:dyDescent="0.25">
      <c r="A326" s="42"/>
      <c r="B326" s="42" t="str">
        <f>'Phụ lục 04'!B455</f>
        <v>NNCN-4.9</v>
      </c>
      <c r="C326" s="22">
        <f t="shared" si="3"/>
        <v>32</v>
      </c>
      <c r="D326" s="28" t="s">
        <v>615</v>
      </c>
      <c r="E326" s="26" t="s">
        <v>369</v>
      </c>
      <c r="F326" s="52"/>
    </row>
    <row r="327" spans="1:6" s="71" customFormat="1" ht="60.75" customHeight="1" outlineLevel="3" x14ac:dyDescent="0.25">
      <c r="A327" s="42"/>
      <c r="B327" s="42" t="str">
        <f>'Phụ lục 04'!B467</f>
        <v>NNCN-1.10</v>
      </c>
      <c r="C327" s="22">
        <f t="shared" si="3"/>
        <v>33</v>
      </c>
      <c r="D327" s="24" t="s">
        <v>616</v>
      </c>
      <c r="E327" s="26" t="s">
        <v>140</v>
      </c>
      <c r="F327" s="52"/>
    </row>
    <row r="328" spans="1:6" s="71" customFormat="1" ht="60.75" customHeight="1" outlineLevel="3" x14ac:dyDescent="0.25">
      <c r="A328" s="42"/>
      <c r="B328" s="42" t="str">
        <f>'Phụ lục 04'!B468</f>
        <v>NNCN-2.10</v>
      </c>
      <c r="C328" s="22">
        <f t="shared" si="3"/>
        <v>34</v>
      </c>
      <c r="D328" s="28" t="s">
        <v>617</v>
      </c>
      <c r="E328" s="26" t="s">
        <v>140</v>
      </c>
      <c r="F328" s="52"/>
    </row>
    <row r="329" spans="1:6" s="71" customFormat="1" ht="60.75" customHeight="1" outlineLevel="3" x14ac:dyDescent="0.25">
      <c r="A329" s="42"/>
      <c r="B329" s="42" t="str">
        <f>'Phụ lục 04'!B469</f>
        <v>NNCN-3.10</v>
      </c>
      <c r="C329" s="22">
        <f t="shared" si="3"/>
        <v>35</v>
      </c>
      <c r="D329" s="28" t="s">
        <v>618</v>
      </c>
      <c r="E329" s="26" t="s">
        <v>366</v>
      </c>
      <c r="F329" s="52"/>
    </row>
    <row r="330" spans="1:6" s="71" customFormat="1" ht="60.75" customHeight="1" outlineLevel="3" x14ac:dyDescent="0.25">
      <c r="A330" s="42"/>
      <c r="B330" s="42" t="str">
        <f>'Phụ lục 04'!B470</f>
        <v>NNCN-4.10</v>
      </c>
      <c r="C330" s="22">
        <f t="shared" si="3"/>
        <v>36</v>
      </c>
      <c r="D330" s="28" t="s">
        <v>619</v>
      </c>
      <c r="E330" s="26" t="s">
        <v>369</v>
      </c>
      <c r="F330" s="52"/>
    </row>
    <row r="331" spans="1:6" s="71" customFormat="1" ht="60.75" customHeight="1" outlineLevel="3" x14ac:dyDescent="0.25">
      <c r="A331" s="42"/>
      <c r="B331" s="42" t="str">
        <f>'Phụ lục 04'!B482</f>
        <v>NNCN-1.11</v>
      </c>
      <c r="C331" s="22">
        <f t="shared" si="3"/>
        <v>37</v>
      </c>
      <c r="D331" s="24" t="s">
        <v>620</v>
      </c>
      <c r="E331" s="26" t="s">
        <v>140</v>
      </c>
      <c r="F331" s="52"/>
    </row>
    <row r="332" spans="1:6" s="71" customFormat="1" ht="60.75" customHeight="1" outlineLevel="3" x14ac:dyDescent="0.25">
      <c r="A332" s="42"/>
      <c r="B332" s="42" t="str">
        <f>'Phụ lục 04'!B483</f>
        <v>NNCN-2.11</v>
      </c>
      <c r="C332" s="22">
        <f t="shared" si="3"/>
        <v>38</v>
      </c>
      <c r="D332" s="28" t="s">
        <v>621</v>
      </c>
      <c r="E332" s="26" t="s">
        <v>140</v>
      </c>
      <c r="F332" s="52"/>
    </row>
    <row r="333" spans="1:6" s="71" customFormat="1" ht="60.75" customHeight="1" outlineLevel="3" x14ac:dyDescent="0.25">
      <c r="A333" s="42"/>
      <c r="B333" s="42" t="str">
        <f>'Phụ lục 04'!B484</f>
        <v>NNCN-3.11</v>
      </c>
      <c r="C333" s="22">
        <f t="shared" si="3"/>
        <v>39</v>
      </c>
      <c r="D333" s="28" t="s">
        <v>622</v>
      </c>
      <c r="E333" s="26" t="s">
        <v>366</v>
      </c>
      <c r="F333" s="52"/>
    </row>
    <row r="334" spans="1:6" s="71" customFormat="1" ht="60.75" customHeight="1" outlineLevel="3" x14ac:dyDescent="0.25">
      <c r="A334" s="42"/>
      <c r="B334" s="42" t="str">
        <f>'Phụ lục 04'!B485</f>
        <v>NNCN-4.11</v>
      </c>
      <c r="C334" s="22">
        <f t="shared" si="3"/>
        <v>40</v>
      </c>
      <c r="D334" s="28" t="s">
        <v>623</v>
      </c>
      <c r="E334" s="26" t="s">
        <v>369</v>
      </c>
      <c r="F334" s="52"/>
    </row>
    <row r="335" spans="1:6" s="71" customFormat="1" ht="60.75" customHeight="1" outlineLevel="3" x14ac:dyDescent="0.25">
      <c r="A335" s="42"/>
      <c r="B335" s="42" t="str">
        <f>'Phụ lục 04'!B496</f>
        <v>NNCN-1.12</v>
      </c>
      <c r="C335" s="22">
        <f t="shared" si="3"/>
        <v>41</v>
      </c>
      <c r="D335" s="24" t="s">
        <v>624</v>
      </c>
      <c r="E335" s="26" t="s">
        <v>140</v>
      </c>
      <c r="F335" s="52"/>
    </row>
    <row r="336" spans="1:6" s="71" customFormat="1" ht="60.75" customHeight="1" outlineLevel="3" x14ac:dyDescent="0.25">
      <c r="A336" s="42"/>
      <c r="B336" s="42" t="str">
        <f>'Phụ lục 04'!B497</f>
        <v>NNCN-2.12</v>
      </c>
      <c r="C336" s="22">
        <f t="shared" si="3"/>
        <v>42</v>
      </c>
      <c r="D336" s="28" t="s">
        <v>625</v>
      </c>
      <c r="E336" s="26" t="s">
        <v>140</v>
      </c>
      <c r="F336" s="52"/>
    </row>
    <row r="337" spans="1:6" s="71" customFormat="1" ht="60.75" customHeight="1" outlineLevel="3" x14ac:dyDescent="0.25">
      <c r="A337" s="42"/>
      <c r="B337" s="42" t="str">
        <f>'Phụ lục 04'!B498</f>
        <v>NNCN-3.12</v>
      </c>
      <c r="C337" s="22">
        <f t="shared" si="3"/>
        <v>43</v>
      </c>
      <c r="D337" s="28" t="s">
        <v>626</v>
      </c>
      <c r="E337" s="26" t="s">
        <v>366</v>
      </c>
      <c r="F337" s="52"/>
    </row>
    <row r="338" spans="1:6" s="71" customFormat="1" ht="60.75" customHeight="1" outlineLevel="3" x14ac:dyDescent="0.25">
      <c r="A338" s="42"/>
      <c r="B338" s="42" t="str">
        <f>'Phụ lục 04'!B499</f>
        <v>NNCN-4.12</v>
      </c>
      <c r="C338" s="22">
        <f t="shared" si="3"/>
        <v>44</v>
      </c>
      <c r="D338" s="28" t="s">
        <v>627</v>
      </c>
      <c r="E338" s="26" t="s">
        <v>369</v>
      </c>
      <c r="F338" s="52"/>
    </row>
    <row r="339" spans="1:6" s="71" customFormat="1" ht="60.75" customHeight="1" outlineLevel="3" x14ac:dyDescent="0.25">
      <c r="A339" s="42"/>
      <c r="B339" s="42" t="str">
        <f>'Phụ lục 04'!B510</f>
        <v>NNCN-1.13</v>
      </c>
      <c r="C339" s="22">
        <f t="shared" si="3"/>
        <v>45</v>
      </c>
      <c r="D339" s="21" t="s">
        <v>628</v>
      </c>
      <c r="E339" s="26" t="s">
        <v>140</v>
      </c>
      <c r="F339" s="52"/>
    </row>
    <row r="340" spans="1:6" s="71" customFormat="1" ht="60.75" customHeight="1" outlineLevel="3" x14ac:dyDescent="0.25">
      <c r="A340" s="42"/>
      <c r="B340" s="42" t="str">
        <f>'Phụ lục 04'!B511</f>
        <v>NNCN-2.13</v>
      </c>
      <c r="C340" s="22">
        <f t="shared" si="3"/>
        <v>46</v>
      </c>
      <c r="D340" s="28" t="s">
        <v>629</v>
      </c>
      <c r="E340" s="26" t="s">
        <v>140</v>
      </c>
      <c r="F340" s="52"/>
    </row>
    <row r="341" spans="1:6" s="71" customFormat="1" ht="60.75" customHeight="1" outlineLevel="3" x14ac:dyDescent="0.25">
      <c r="A341" s="42"/>
      <c r="B341" s="42" t="str">
        <f>'Phụ lục 04'!B512</f>
        <v>NNCN-3.13</v>
      </c>
      <c r="C341" s="22">
        <f t="shared" si="3"/>
        <v>47</v>
      </c>
      <c r="D341" s="28" t="s">
        <v>630</v>
      </c>
      <c r="E341" s="26" t="s">
        <v>366</v>
      </c>
      <c r="F341" s="52"/>
    </row>
    <row r="342" spans="1:6" s="71" customFormat="1" ht="60.75" customHeight="1" outlineLevel="3" x14ac:dyDescent="0.25">
      <c r="A342" s="42"/>
      <c r="B342" s="42" t="str">
        <f>'Phụ lục 04'!B513</f>
        <v>NNCN-4.13</v>
      </c>
      <c r="C342" s="22">
        <f t="shared" si="3"/>
        <v>48</v>
      </c>
      <c r="D342" s="28" t="s">
        <v>631</v>
      </c>
      <c r="E342" s="26" t="s">
        <v>369</v>
      </c>
      <c r="F342" s="52"/>
    </row>
    <row r="343" spans="1:6" s="71" customFormat="1" ht="60.75" customHeight="1" outlineLevel="3" x14ac:dyDescent="0.25">
      <c r="A343" s="42"/>
      <c r="B343" s="42" t="str">
        <f>'Phụ lục 04'!B524</f>
        <v>NNCN-1.14</v>
      </c>
      <c r="C343" s="22">
        <f t="shared" si="3"/>
        <v>49</v>
      </c>
      <c r="D343" s="21" t="s">
        <v>632</v>
      </c>
      <c r="E343" s="26" t="s">
        <v>140</v>
      </c>
      <c r="F343" s="52"/>
    </row>
    <row r="344" spans="1:6" s="71" customFormat="1" ht="60.75" customHeight="1" outlineLevel="3" x14ac:dyDescent="0.25">
      <c r="A344" s="42"/>
      <c r="B344" s="42" t="str">
        <f>'Phụ lục 04'!B525</f>
        <v>NNCN-2.14</v>
      </c>
      <c r="C344" s="22">
        <f t="shared" si="3"/>
        <v>50</v>
      </c>
      <c r="D344" s="28" t="s">
        <v>633</v>
      </c>
      <c r="E344" s="26" t="s">
        <v>140</v>
      </c>
      <c r="F344" s="52"/>
    </row>
    <row r="345" spans="1:6" s="71" customFormat="1" ht="60.75" customHeight="1" outlineLevel="3" x14ac:dyDescent="0.25">
      <c r="A345" s="42"/>
      <c r="B345" s="42" t="str">
        <f>'Phụ lục 04'!B526</f>
        <v>NNCN-3.14</v>
      </c>
      <c r="C345" s="22">
        <f t="shared" si="3"/>
        <v>51</v>
      </c>
      <c r="D345" s="28" t="s">
        <v>634</v>
      </c>
      <c r="E345" s="26" t="s">
        <v>366</v>
      </c>
      <c r="F345" s="52"/>
    </row>
    <row r="346" spans="1:6" s="71" customFormat="1" ht="60.75" customHeight="1" outlineLevel="3" x14ac:dyDescent="0.25">
      <c r="A346" s="42"/>
      <c r="B346" s="42" t="str">
        <f>'Phụ lục 04'!B527</f>
        <v>NNCN-4.14</v>
      </c>
      <c r="C346" s="22">
        <f t="shared" si="3"/>
        <v>52</v>
      </c>
      <c r="D346" s="28" t="s">
        <v>635</v>
      </c>
      <c r="E346" s="26" t="s">
        <v>369</v>
      </c>
      <c r="F346" s="52"/>
    </row>
    <row r="347" spans="1:6" s="71" customFormat="1" ht="60.75" customHeight="1" outlineLevel="3" x14ac:dyDescent="0.25">
      <c r="A347" s="42"/>
      <c r="B347" s="42" t="str">
        <f>'Phụ lục 04'!B538</f>
        <v>NNCN-1.15</v>
      </c>
      <c r="C347" s="22">
        <f t="shared" si="3"/>
        <v>53</v>
      </c>
      <c r="D347" s="24" t="s">
        <v>636</v>
      </c>
      <c r="E347" s="26" t="s">
        <v>140</v>
      </c>
      <c r="F347" s="52"/>
    </row>
    <row r="348" spans="1:6" s="71" customFormat="1" ht="60.75" customHeight="1" outlineLevel="3" x14ac:dyDescent="0.25">
      <c r="A348" s="42"/>
      <c r="B348" s="42" t="str">
        <f>'Phụ lục 04'!B539</f>
        <v>NNCN-2.15</v>
      </c>
      <c r="C348" s="22">
        <f t="shared" si="3"/>
        <v>54</v>
      </c>
      <c r="D348" s="28" t="s">
        <v>637</v>
      </c>
      <c r="E348" s="26" t="s">
        <v>140</v>
      </c>
      <c r="F348" s="52"/>
    </row>
    <row r="349" spans="1:6" s="71" customFormat="1" ht="60.75" customHeight="1" outlineLevel="3" x14ac:dyDescent="0.25">
      <c r="A349" s="42"/>
      <c r="B349" s="42" t="str">
        <f>'Phụ lục 04'!B540</f>
        <v>NNCN-3.15</v>
      </c>
      <c r="C349" s="22">
        <f t="shared" si="3"/>
        <v>55</v>
      </c>
      <c r="D349" s="28" t="s">
        <v>638</v>
      </c>
      <c r="E349" s="26" t="s">
        <v>366</v>
      </c>
      <c r="F349" s="52"/>
    </row>
    <row r="350" spans="1:6" s="71" customFormat="1" ht="60.75" customHeight="1" outlineLevel="3" x14ac:dyDescent="0.25">
      <c r="A350" s="42"/>
      <c r="B350" s="42" t="str">
        <f>'Phụ lục 04'!B541</f>
        <v>NNCN-4.15</v>
      </c>
      <c r="C350" s="22">
        <f t="shared" si="3"/>
        <v>56</v>
      </c>
      <c r="D350" s="28" t="s">
        <v>639</v>
      </c>
      <c r="E350" s="26" t="s">
        <v>369</v>
      </c>
      <c r="F350" s="52"/>
    </row>
    <row r="351" spans="1:6" s="80" customFormat="1" outlineLevel="2" collapsed="1" x14ac:dyDescent="0.25">
      <c r="A351" s="27"/>
      <c r="B351" s="27"/>
      <c r="C351" s="26"/>
      <c r="D351" s="28" t="s">
        <v>12</v>
      </c>
      <c r="E351" s="26"/>
      <c r="F351" s="28"/>
    </row>
    <row r="352" spans="1:6" s="71" customFormat="1" ht="60.75" hidden="1" customHeight="1" outlineLevel="3" x14ac:dyDescent="0.25">
      <c r="A352" s="42"/>
      <c r="B352" s="42" t="str">
        <f>'Phụ lục 04'!B554</f>
        <v>NNCN-1.16</v>
      </c>
      <c r="C352" s="22">
        <f>C350+1</f>
        <v>57</v>
      </c>
      <c r="D352" s="52" t="s">
        <v>640</v>
      </c>
      <c r="E352" s="22" t="s">
        <v>140</v>
      </c>
      <c r="F352" s="52"/>
    </row>
    <row r="353" spans="1:6" s="71" customFormat="1" ht="60.75" hidden="1" customHeight="1" outlineLevel="3" x14ac:dyDescent="0.25">
      <c r="A353" s="42"/>
      <c r="B353" s="42" t="str">
        <f>'Phụ lục 04'!B555</f>
        <v>NNCN-2.16</v>
      </c>
      <c r="C353" s="22">
        <f t="shared" ref="C353:C355" si="4">C352+1</f>
        <v>58</v>
      </c>
      <c r="D353" s="52" t="s">
        <v>641</v>
      </c>
      <c r="E353" s="22" t="s">
        <v>140</v>
      </c>
      <c r="F353" s="52"/>
    </row>
    <row r="354" spans="1:6" s="71" customFormat="1" ht="60.75" hidden="1" customHeight="1" outlineLevel="3" x14ac:dyDescent="0.25">
      <c r="A354" s="42"/>
      <c r="B354" s="42" t="str">
        <f>'Phụ lục 04'!B563</f>
        <v>NNCN-1.17</v>
      </c>
      <c r="C354" s="22">
        <f t="shared" si="4"/>
        <v>59</v>
      </c>
      <c r="D354" s="52" t="s">
        <v>642</v>
      </c>
      <c r="E354" s="22" t="s">
        <v>140</v>
      </c>
      <c r="F354" s="52"/>
    </row>
    <row r="355" spans="1:6" s="71" customFormat="1" ht="60.75" hidden="1" customHeight="1" outlineLevel="3" x14ac:dyDescent="0.25">
      <c r="A355" s="42"/>
      <c r="B355" s="42" t="str">
        <f>'Phụ lục 04'!B564</f>
        <v>NNCN-2.17</v>
      </c>
      <c r="C355" s="22">
        <f t="shared" si="4"/>
        <v>60</v>
      </c>
      <c r="D355" s="52" t="s">
        <v>643</v>
      </c>
      <c r="E355" s="22" t="s">
        <v>140</v>
      </c>
      <c r="F355" s="52"/>
    </row>
    <row r="356" spans="1:6" s="80" customFormat="1" outlineLevel="2" x14ac:dyDescent="0.25">
      <c r="A356" s="27"/>
      <c r="B356" s="27"/>
      <c r="C356" s="26"/>
      <c r="D356" s="28" t="s">
        <v>13</v>
      </c>
      <c r="E356" s="26"/>
      <c r="F356" s="28"/>
    </row>
    <row r="357" spans="1:6" s="80" customFormat="1" ht="60.75" customHeight="1" outlineLevel="3" x14ac:dyDescent="0.25">
      <c r="A357" s="27"/>
      <c r="B357" s="27" t="str">
        <f>'Phụ lục 04'!B571</f>
        <v>NNCN-1.19</v>
      </c>
      <c r="C357" s="26">
        <f>C355+1</f>
        <v>61</v>
      </c>
      <c r="D357" s="77" t="s">
        <v>644</v>
      </c>
      <c r="E357" s="27" t="s">
        <v>140</v>
      </c>
      <c r="F357" s="28"/>
    </row>
    <row r="358" spans="1:6" s="71" customFormat="1" ht="60.75" customHeight="1" outlineLevel="3" x14ac:dyDescent="0.25">
      <c r="A358" s="42"/>
      <c r="B358" s="42" t="str">
        <f>'Phụ lục 04'!B585</f>
        <v>NNCN-2.19</v>
      </c>
      <c r="C358" s="22">
        <f t="shared" ref="C358:C372" si="5">C357+1</f>
        <v>62</v>
      </c>
      <c r="D358" s="77" t="s">
        <v>645</v>
      </c>
      <c r="E358" s="42" t="s">
        <v>140</v>
      </c>
      <c r="F358" s="28"/>
    </row>
    <row r="359" spans="1:6" s="71" customFormat="1" ht="60.75" customHeight="1" outlineLevel="3" x14ac:dyDescent="0.25">
      <c r="A359" s="42"/>
      <c r="B359" s="42" t="str">
        <f>'Phụ lục 04'!B593</f>
        <v>NNCN-3.17</v>
      </c>
      <c r="C359" s="22">
        <f t="shared" si="5"/>
        <v>63</v>
      </c>
      <c r="D359" s="77" t="s">
        <v>646</v>
      </c>
      <c r="E359" s="42" t="s">
        <v>366</v>
      </c>
      <c r="F359" s="28"/>
    </row>
    <row r="360" spans="1:6" s="71" customFormat="1" ht="60.75" customHeight="1" outlineLevel="3" x14ac:dyDescent="0.25">
      <c r="A360" s="42"/>
      <c r="B360" s="42" t="str">
        <f>'Phụ lục 04'!B601</f>
        <v>NNCN-4.17</v>
      </c>
      <c r="C360" s="22">
        <f t="shared" si="5"/>
        <v>64</v>
      </c>
      <c r="D360" s="77" t="s">
        <v>647</v>
      </c>
      <c r="E360" s="42" t="s">
        <v>369</v>
      </c>
      <c r="F360" s="52"/>
    </row>
    <row r="361" spans="1:6" s="80" customFormat="1" ht="60.75" customHeight="1" outlineLevel="3" x14ac:dyDescent="0.25">
      <c r="A361" s="27"/>
      <c r="B361" s="27" t="str">
        <f>'Phụ lục 04'!B572</f>
        <v>NNCN-1.20</v>
      </c>
      <c r="C361" s="26">
        <f t="shared" si="5"/>
        <v>65</v>
      </c>
      <c r="D361" s="77" t="s">
        <v>648</v>
      </c>
      <c r="E361" s="27" t="s">
        <v>140</v>
      </c>
      <c r="F361" s="28"/>
    </row>
    <row r="362" spans="1:6" s="71" customFormat="1" ht="60.75" customHeight="1" outlineLevel="3" x14ac:dyDescent="0.25">
      <c r="A362" s="42"/>
      <c r="B362" s="42" t="str">
        <f>'Phụ lục 04'!B586</f>
        <v>NNCN-2.20</v>
      </c>
      <c r="C362" s="22">
        <f t="shared" si="5"/>
        <v>66</v>
      </c>
      <c r="D362" s="77" t="s">
        <v>649</v>
      </c>
      <c r="E362" s="42" t="s">
        <v>140</v>
      </c>
      <c r="F362" s="52"/>
    </row>
    <row r="363" spans="1:6" s="71" customFormat="1" ht="60.75" customHeight="1" outlineLevel="3" x14ac:dyDescent="0.25">
      <c r="A363" s="42"/>
      <c r="B363" s="42" t="str">
        <f>'Phụ lục 04'!B594</f>
        <v>NNCN-3.18</v>
      </c>
      <c r="C363" s="22">
        <f t="shared" si="5"/>
        <v>67</v>
      </c>
      <c r="D363" s="77" t="s">
        <v>650</v>
      </c>
      <c r="E363" s="42" t="s">
        <v>366</v>
      </c>
      <c r="F363" s="52"/>
    </row>
    <row r="364" spans="1:6" s="71" customFormat="1" ht="60.75" customHeight="1" outlineLevel="3" x14ac:dyDescent="0.25">
      <c r="A364" s="42"/>
      <c r="B364" s="42" t="str">
        <f>'Phụ lục 04'!B602</f>
        <v>NNCN-4.18</v>
      </c>
      <c r="C364" s="22">
        <f t="shared" si="5"/>
        <v>68</v>
      </c>
      <c r="D364" s="77" t="s">
        <v>651</v>
      </c>
      <c r="E364" s="42" t="s">
        <v>369</v>
      </c>
      <c r="F364" s="52"/>
    </row>
    <row r="365" spans="1:6" s="71" customFormat="1" ht="60.75" customHeight="1" outlineLevel="3" x14ac:dyDescent="0.25">
      <c r="A365" s="42"/>
      <c r="B365" s="27" t="s">
        <v>920</v>
      </c>
      <c r="C365" s="22">
        <f t="shared" si="5"/>
        <v>69</v>
      </c>
      <c r="D365" s="77" t="s">
        <v>652</v>
      </c>
      <c r="E365" s="42" t="s">
        <v>140</v>
      </c>
      <c r="F365" s="52"/>
    </row>
    <row r="366" spans="1:6" s="71" customFormat="1" ht="60.75" customHeight="1" outlineLevel="3" x14ac:dyDescent="0.25">
      <c r="A366" s="42"/>
      <c r="B366" s="42" t="str">
        <f>'Phụ lục 04'!B589</f>
        <v>NNCN-2.23</v>
      </c>
      <c r="C366" s="22">
        <f t="shared" si="5"/>
        <v>70</v>
      </c>
      <c r="D366" s="77" t="s">
        <v>653</v>
      </c>
      <c r="E366" s="42" t="s">
        <v>140</v>
      </c>
      <c r="F366" s="52"/>
    </row>
    <row r="367" spans="1:6" s="71" customFormat="1" ht="60.75" customHeight="1" outlineLevel="3" x14ac:dyDescent="0.25">
      <c r="A367" s="42"/>
      <c r="B367" s="42" t="str">
        <f>'Phụ lục 04'!B597</f>
        <v>NNCN-3.21</v>
      </c>
      <c r="C367" s="22">
        <f t="shared" si="5"/>
        <v>71</v>
      </c>
      <c r="D367" s="77" t="s">
        <v>654</v>
      </c>
      <c r="E367" s="42" t="s">
        <v>366</v>
      </c>
      <c r="F367" s="52"/>
    </row>
    <row r="368" spans="1:6" s="71" customFormat="1" ht="60.75" customHeight="1" outlineLevel="3" x14ac:dyDescent="0.25">
      <c r="A368" s="42"/>
      <c r="B368" s="42" t="str">
        <f>'Phụ lục 04'!B605</f>
        <v>NNCN-4.21</v>
      </c>
      <c r="C368" s="22">
        <f t="shared" si="5"/>
        <v>72</v>
      </c>
      <c r="D368" s="77" t="s">
        <v>655</v>
      </c>
      <c r="E368" s="42" t="s">
        <v>369</v>
      </c>
      <c r="F368" s="52"/>
    </row>
    <row r="369" spans="1:8" s="80" customFormat="1" ht="60.75" customHeight="1" outlineLevel="3" x14ac:dyDescent="0.25">
      <c r="A369" s="27"/>
      <c r="B369" s="27" t="str">
        <f>'Phụ lục 04'!B570</f>
        <v>NNCN-1.18</v>
      </c>
      <c r="C369" s="22">
        <f t="shared" si="5"/>
        <v>73</v>
      </c>
      <c r="D369" s="77" t="s">
        <v>656</v>
      </c>
      <c r="E369" s="27" t="s">
        <v>140</v>
      </c>
      <c r="F369" s="28"/>
    </row>
    <row r="370" spans="1:8" s="71" customFormat="1" ht="60.75" customHeight="1" outlineLevel="3" x14ac:dyDescent="0.25">
      <c r="A370" s="42"/>
      <c r="B370" s="22" t="s">
        <v>919</v>
      </c>
      <c r="C370" s="22">
        <f t="shared" si="5"/>
        <v>74</v>
      </c>
      <c r="D370" s="77" t="s">
        <v>657</v>
      </c>
      <c r="E370" s="42" t="s">
        <v>140</v>
      </c>
      <c r="F370" s="52"/>
    </row>
    <row r="371" spans="1:8" s="71" customFormat="1" ht="60.75" customHeight="1" outlineLevel="3" x14ac:dyDescent="0.25">
      <c r="A371" s="42"/>
      <c r="B371" s="22" t="s">
        <v>921</v>
      </c>
      <c r="C371" s="22">
        <f t="shared" si="5"/>
        <v>75</v>
      </c>
      <c r="D371" s="77" t="s">
        <v>658</v>
      </c>
      <c r="E371" s="42" t="s">
        <v>366</v>
      </c>
      <c r="F371" s="52"/>
    </row>
    <row r="372" spans="1:8" s="71" customFormat="1" ht="60.75" customHeight="1" outlineLevel="3" x14ac:dyDescent="0.25">
      <c r="A372" s="42"/>
      <c r="B372" s="22" t="s">
        <v>922</v>
      </c>
      <c r="C372" s="22">
        <f t="shared" si="5"/>
        <v>76</v>
      </c>
      <c r="D372" s="77" t="s">
        <v>659</v>
      </c>
      <c r="E372" s="42" t="s">
        <v>369</v>
      </c>
      <c r="F372" s="52"/>
    </row>
    <row r="373" spans="1:8" s="80" customFormat="1" outlineLevel="2" collapsed="1" x14ac:dyDescent="0.25">
      <c r="A373" s="27"/>
      <c r="B373" s="27"/>
      <c r="C373" s="26"/>
      <c r="D373" s="28" t="s">
        <v>583</v>
      </c>
      <c r="E373" s="26"/>
      <c r="F373" s="28"/>
      <c r="H373" s="71"/>
    </row>
    <row r="374" spans="1:8" s="71" customFormat="1" ht="60.75" hidden="1" customHeight="1" outlineLevel="3" x14ac:dyDescent="0.25">
      <c r="A374" s="42"/>
      <c r="B374" s="42" t="str">
        <f>'Phụ lục 04'!B649</f>
        <v>NNCN-1.21</v>
      </c>
      <c r="C374" s="22">
        <f>C372+1</f>
        <v>77</v>
      </c>
      <c r="D374" s="52" t="s">
        <v>660</v>
      </c>
      <c r="E374" s="22" t="s">
        <v>140</v>
      </c>
      <c r="F374" s="52"/>
    </row>
    <row r="375" spans="1:8" s="71" customFormat="1" ht="60.75" hidden="1" customHeight="1" outlineLevel="3" x14ac:dyDescent="0.25">
      <c r="A375" s="42"/>
      <c r="B375" s="42" t="str">
        <f>'Phụ lục 04'!B650</f>
        <v>NNCN-2.25</v>
      </c>
      <c r="C375" s="22">
        <f t="shared" ref="C375:C404" si="6">C374+1</f>
        <v>78</v>
      </c>
      <c r="D375" s="52" t="s">
        <v>661</v>
      </c>
      <c r="E375" s="22" t="s">
        <v>140</v>
      </c>
      <c r="F375" s="52"/>
    </row>
    <row r="376" spans="1:8" s="71" customFormat="1" ht="60.75" hidden="1" customHeight="1" outlineLevel="3" x14ac:dyDescent="0.25">
      <c r="A376" s="42"/>
      <c r="B376" s="42" t="str">
        <f>'Phụ lục 04'!B651</f>
        <v>NNCN-3.23</v>
      </c>
      <c r="C376" s="22">
        <f t="shared" si="6"/>
        <v>79</v>
      </c>
      <c r="D376" s="52" t="s">
        <v>662</v>
      </c>
      <c r="E376" s="22" t="s">
        <v>366</v>
      </c>
      <c r="F376" s="52"/>
    </row>
    <row r="377" spans="1:8" s="71" customFormat="1" ht="60.75" hidden="1" customHeight="1" outlineLevel="3" x14ac:dyDescent="0.25">
      <c r="A377" s="42"/>
      <c r="B377" s="42" t="str">
        <f>'Phụ lục 04'!B652</f>
        <v>NNCN-4.23</v>
      </c>
      <c r="C377" s="22">
        <f t="shared" si="6"/>
        <v>80</v>
      </c>
      <c r="D377" s="52" t="s">
        <v>663</v>
      </c>
      <c r="E377" s="22" t="s">
        <v>369</v>
      </c>
      <c r="F377" s="52"/>
    </row>
    <row r="378" spans="1:8" s="71" customFormat="1" ht="60.75" hidden="1" customHeight="1" outlineLevel="3" x14ac:dyDescent="0.25">
      <c r="A378" s="42"/>
      <c r="B378" s="42" t="str">
        <f>'Phụ lục 04'!B649</f>
        <v>NNCN-1.21</v>
      </c>
      <c r="C378" s="22">
        <f t="shared" si="6"/>
        <v>81</v>
      </c>
      <c r="D378" s="52" t="s">
        <v>664</v>
      </c>
      <c r="E378" s="22" t="s">
        <v>140</v>
      </c>
      <c r="F378" s="52"/>
    </row>
    <row r="379" spans="1:8" s="71" customFormat="1" ht="60.75" hidden="1" customHeight="1" outlineLevel="3" x14ac:dyDescent="0.25">
      <c r="A379" s="42"/>
      <c r="B379" s="42" t="str">
        <f>'Phụ lục 04'!B650</f>
        <v>NNCN-2.25</v>
      </c>
      <c r="C379" s="22">
        <f t="shared" si="6"/>
        <v>82</v>
      </c>
      <c r="D379" s="52" t="s">
        <v>665</v>
      </c>
      <c r="E379" s="22" t="s">
        <v>140</v>
      </c>
      <c r="F379" s="52"/>
    </row>
    <row r="380" spans="1:8" s="71" customFormat="1" ht="60.75" hidden="1" customHeight="1" outlineLevel="3" x14ac:dyDescent="0.25">
      <c r="A380" s="42"/>
      <c r="B380" s="42" t="str">
        <f>'Phụ lục 04'!B651</f>
        <v>NNCN-3.23</v>
      </c>
      <c r="C380" s="22">
        <f t="shared" si="6"/>
        <v>83</v>
      </c>
      <c r="D380" s="52" t="s">
        <v>666</v>
      </c>
      <c r="E380" s="22" t="s">
        <v>366</v>
      </c>
      <c r="F380" s="52"/>
    </row>
    <row r="381" spans="1:8" s="71" customFormat="1" ht="60.75" hidden="1" customHeight="1" outlineLevel="3" x14ac:dyDescent="0.25">
      <c r="A381" s="42"/>
      <c r="B381" s="42" t="str">
        <f>'Phụ lục 04'!B652</f>
        <v>NNCN-4.23</v>
      </c>
      <c r="C381" s="22">
        <f t="shared" si="6"/>
        <v>84</v>
      </c>
      <c r="D381" s="52" t="s">
        <v>667</v>
      </c>
      <c r="E381" s="22" t="s">
        <v>369</v>
      </c>
      <c r="F381" s="52"/>
    </row>
    <row r="382" spans="1:8" s="71" customFormat="1" ht="60.75" hidden="1" customHeight="1" outlineLevel="3" x14ac:dyDescent="0.25">
      <c r="A382" s="42"/>
      <c r="B382" s="42" t="str">
        <f>'Phụ lục 04'!B663</f>
        <v>NNCN-1.22</v>
      </c>
      <c r="C382" s="22">
        <f t="shared" si="6"/>
        <v>85</v>
      </c>
      <c r="D382" s="52" t="s">
        <v>668</v>
      </c>
      <c r="E382" s="22" t="s">
        <v>140</v>
      </c>
      <c r="F382" s="52"/>
    </row>
    <row r="383" spans="1:8" s="71" customFormat="1" ht="60.75" hidden="1" customHeight="1" outlineLevel="3" x14ac:dyDescent="0.25">
      <c r="A383" s="42"/>
      <c r="B383" s="42" t="str">
        <f>'Phụ lục 04'!B664</f>
        <v>NNCN-2.26</v>
      </c>
      <c r="C383" s="22">
        <f t="shared" si="6"/>
        <v>86</v>
      </c>
      <c r="D383" s="52" t="s">
        <v>669</v>
      </c>
      <c r="E383" s="22" t="s">
        <v>140</v>
      </c>
      <c r="F383" s="52"/>
    </row>
    <row r="384" spans="1:8" s="71" customFormat="1" ht="60.75" hidden="1" customHeight="1" outlineLevel="3" x14ac:dyDescent="0.25">
      <c r="A384" s="42"/>
      <c r="B384" s="42" t="str">
        <f>'Phụ lục 04'!B665</f>
        <v>NNCN-3.24</v>
      </c>
      <c r="C384" s="22">
        <f t="shared" si="6"/>
        <v>87</v>
      </c>
      <c r="D384" s="52" t="s">
        <v>670</v>
      </c>
      <c r="E384" s="22" t="s">
        <v>366</v>
      </c>
      <c r="F384" s="52"/>
    </row>
    <row r="385" spans="1:6" s="71" customFormat="1" ht="60.75" hidden="1" customHeight="1" outlineLevel="3" x14ac:dyDescent="0.25">
      <c r="A385" s="42"/>
      <c r="B385" s="42" t="str">
        <f>'Phụ lục 04'!B666</f>
        <v>NNCN-4.24</v>
      </c>
      <c r="C385" s="22">
        <f t="shared" si="6"/>
        <v>88</v>
      </c>
      <c r="D385" s="52" t="s">
        <v>671</v>
      </c>
      <c r="E385" s="22" t="s">
        <v>369</v>
      </c>
      <c r="F385" s="52"/>
    </row>
    <row r="386" spans="1:6" s="71" customFormat="1" ht="60.75" hidden="1" customHeight="1" outlineLevel="3" x14ac:dyDescent="0.25">
      <c r="A386" s="42"/>
      <c r="B386" s="42" t="str">
        <f>'Phụ lục 04'!B663</f>
        <v>NNCN-1.22</v>
      </c>
      <c r="C386" s="22">
        <f t="shared" si="6"/>
        <v>89</v>
      </c>
      <c r="D386" s="52" t="s">
        <v>672</v>
      </c>
      <c r="E386" s="22" t="s">
        <v>140</v>
      </c>
      <c r="F386" s="52"/>
    </row>
    <row r="387" spans="1:6" s="71" customFormat="1" ht="60.75" hidden="1" customHeight="1" outlineLevel="3" x14ac:dyDescent="0.25">
      <c r="A387" s="42"/>
      <c r="B387" s="42" t="str">
        <f>'Phụ lục 04'!B664</f>
        <v>NNCN-2.26</v>
      </c>
      <c r="C387" s="22">
        <f t="shared" si="6"/>
        <v>90</v>
      </c>
      <c r="D387" s="52" t="s">
        <v>673</v>
      </c>
      <c r="E387" s="22" t="s">
        <v>140</v>
      </c>
      <c r="F387" s="52"/>
    </row>
    <row r="388" spans="1:6" s="71" customFormat="1" ht="60.75" hidden="1" customHeight="1" outlineLevel="3" x14ac:dyDescent="0.25">
      <c r="A388" s="42"/>
      <c r="B388" s="42" t="str">
        <f>'Phụ lục 04'!B665</f>
        <v>NNCN-3.24</v>
      </c>
      <c r="C388" s="22">
        <f t="shared" si="6"/>
        <v>91</v>
      </c>
      <c r="D388" s="52" t="s">
        <v>674</v>
      </c>
      <c r="E388" s="22" t="s">
        <v>366</v>
      </c>
      <c r="F388" s="52"/>
    </row>
    <row r="389" spans="1:6" s="71" customFormat="1" ht="60.75" hidden="1" customHeight="1" outlineLevel="3" x14ac:dyDescent="0.25">
      <c r="A389" s="42"/>
      <c r="B389" s="42" t="str">
        <f>'Phụ lục 04'!B677</f>
        <v>NNCN-1.23</v>
      </c>
      <c r="C389" s="22">
        <f t="shared" si="6"/>
        <v>92</v>
      </c>
      <c r="D389" s="52" t="s">
        <v>862</v>
      </c>
      <c r="E389" s="22" t="s">
        <v>140</v>
      </c>
      <c r="F389" s="52"/>
    </row>
    <row r="390" spans="1:6" s="71" customFormat="1" ht="60.75" hidden="1" customHeight="1" outlineLevel="3" x14ac:dyDescent="0.25">
      <c r="A390" s="42"/>
      <c r="B390" s="42" t="str">
        <f>'Phụ lục 04'!B678</f>
        <v>NNCN-2.27</v>
      </c>
      <c r="C390" s="22">
        <f t="shared" si="6"/>
        <v>93</v>
      </c>
      <c r="D390" s="52" t="s">
        <v>863</v>
      </c>
      <c r="E390" s="22" t="s">
        <v>140</v>
      </c>
      <c r="F390" s="52"/>
    </row>
    <row r="391" spans="1:6" s="71" customFormat="1" ht="60.75" hidden="1" customHeight="1" outlineLevel="3" x14ac:dyDescent="0.25">
      <c r="A391" s="42"/>
      <c r="B391" s="42" t="str">
        <f>'Phụ lục 04'!B679</f>
        <v>NNCN-3.25</v>
      </c>
      <c r="C391" s="22">
        <f t="shared" si="6"/>
        <v>94</v>
      </c>
      <c r="D391" s="52" t="s">
        <v>864</v>
      </c>
      <c r="E391" s="22" t="s">
        <v>366</v>
      </c>
      <c r="F391" s="52"/>
    </row>
    <row r="392" spans="1:6" s="71" customFormat="1" ht="60.75" hidden="1" customHeight="1" outlineLevel="3" x14ac:dyDescent="0.25">
      <c r="A392" s="42"/>
      <c r="B392" s="42" t="str">
        <f>'Phụ lục 04'!B680</f>
        <v>NNCN-4.25</v>
      </c>
      <c r="C392" s="22">
        <f t="shared" si="6"/>
        <v>95</v>
      </c>
      <c r="D392" s="52" t="s">
        <v>865</v>
      </c>
      <c r="E392" s="22" t="s">
        <v>369</v>
      </c>
      <c r="F392" s="52"/>
    </row>
    <row r="393" spans="1:6" s="71" customFormat="1" ht="60.75" hidden="1" customHeight="1" outlineLevel="3" x14ac:dyDescent="0.25">
      <c r="A393" s="42"/>
      <c r="B393" s="42" t="str">
        <f>'Phụ lục 04'!B705</f>
        <v>NNCN-1.25</v>
      </c>
      <c r="C393" s="22">
        <f t="shared" si="6"/>
        <v>96</v>
      </c>
      <c r="D393" s="52" t="s">
        <v>675</v>
      </c>
      <c r="E393" s="22" t="s">
        <v>140</v>
      </c>
      <c r="F393" s="52"/>
    </row>
    <row r="394" spans="1:6" s="71" customFormat="1" ht="60.75" hidden="1" customHeight="1" outlineLevel="3" x14ac:dyDescent="0.25">
      <c r="A394" s="42"/>
      <c r="B394" s="42" t="str">
        <f>'Phụ lục 04'!B706</f>
        <v>NNCN-2.29</v>
      </c>
      <c r="C394" s="22">
        <f t="shared" si="6"/>
        <v>97</v>
      </c>
      <c r="D394" s="52" t="s">
        <v>676</v>
      </c>
      <c r="E394" s="22" t="s">
        <v>140</v>
      </c>
      <c r="F394" s="52"/>
    </row>
    <row r="395" spans="1:6" s="71" customFormat="1" ht="60.75" hidden="1" customHeight="1" outlineLevel="3" x14ac:dyDescent="0.25">
      <c r="A395" s="42"/>
      <c r="B395" s="42" t="str">
        <f>'Phụ lục 04'!B707</f>
        <v>NNCN-3.27</v>
      </c>
      <c r="C395" s="22">
        <f t="shared" si="6"/>
        <v>98</v>
      </c>
      <c r="D395" s="52" t="s">
        <v>677</v>
      </c>
      <c r="E395" s="22" t="s">
        <v>366</v>
      </c>
      <c r="F395" s="52"/>
    </row>
    <row r="396" spans="1:6" s="71" customFormat="1" ht="60.75" hidden="1" customHeight="1" outlineLevel="3" x14ac:dyDescent="0.25">
      <c r="A396" s="42"/>
      <c r="B396" s="42" t="str">
        <f>'Phụ lục 04'!B708</f>
        <v>NNCN-4.27</v>
      </c>
      <c r="C396" s="22">
        <f t="shared" si="6"/>
        <v>99</v>
      </c>
      <c r="D396" s="52" t="s">
        <v>678</v>
      </c>
      <c r="E396" s="22" t="s">
        <v>369</v>
      </c>
      <c r="F396" s="52"/>
    </row>
    <row r="397" spans="1:6" s="71" customFormat="1" ht="60.75" hidden="1" customHeight="1" outlineLevel="3" x14ac:dyDescent="0.25">
      <c r="A397" s="42"/>
      <c r="B397" s="42" t="str">
        <f>'Phụ lục 04'!B691</f>
        <v>NNCN-1.24</v>
      </c>
      <c r="C397" s="22">
        <f t="shared" si="6"/>
        <v>100</v>
      </c>
      <c r="D397" s="52" t="s">
        <v>679</v>
      </c>
      <c r="E397" s="22" t="s">
        <v>140</v>
      </c>
      <c r="F397" s="52"/>
    </row>
    <row r="398" spans="1:6" s="71" customFormat="1" ht="60.75" hidden="1" customHeight="1" outlineLevel="3" x14ac:dyDescent="0.25">
      <c r="A398" s="42"/>
      <c r="B398" s="42" t="str">
        <f>'Phụ lục 04'!B692</f>
        <v>NNCN-2.28</v>
      </c>
      <c r="C398" s="22">
        <f t="shared" si="6"/>
        <v>101</v>
      </c>
      <c r="D398" s="52" t="s">
        <v>680</v>
      </c>
      <c r="E398" s="22" t="s">
        <v>140</v>
      </c>
      <c r="F398" s="52"/>
    </row>
    <row r="399" spans="1:6" s="71" customFormat="1" ht="60.75" hidden="1" customHeight="1" outlineLevel="3" x14ac:dyDescent="0.25">
      <c r="A399" s="42"/>
      <c r="B399" s="42" t="str">
        <f>'Phụ lục 04'!B693</f>
        <v>NNCN-3.26</v>
      </c>
      <c r="C399" s="22">
        <f t="shared" si="6"/>
        <v>102</v>
      </c>
      <c r="D399" s="52" t="s">
        <v>681</v>
      </c>
      <c r="E399" s="22" t="s">
        <v>366</v>
      </c>
      <c r="F399" s="52"/>
    </row>
    <row r="400" spans="1:6" s="71" customFormat="1" ht="60.75" hidden="1" customHeight="1" outlineLevel="3" x14ac:dyDescent="0.25">
      <c r="A400" s="42"/>
      <c r="B400" s="42" t="str">
        <f>'Phụ lục 04'!B694</f>
        <v>NNCN-4.26</v>
      </c>
      <c r="C400" s="22">
        <f t="shared" si="6"/>
        <v>103</v>
      </c>
      <c r="D400" s="52" t="s">
        <v>682</v>
      </c>
      <c r="E400" s="22" t="s">
        <v>369</v>
      </c>
      <c r="F400" s="52"/>
    </row>
    <row r="401" spans="1:6" s="71" customFormat="1" ht="60.75" hidden="1" customHeight="1" outlineLevel="3" x14ac:dyDescent="0.25">
      <c r="A401" s="42"/>
      <c r="B401" s="42" t="str">
        <f>'Phụ lục 04'!B705</f>
        <v>NNCN-1.25</v>
      </c>
      <c r="C401" s="22">
        <f t="shared" si="6"/>
        <v>104</v>
      </c>
      <c r="D401" s="52" t="s">
        <v>1010</v>
      </c>
      <c r="E401" s="22" t="s">
        <v>140</v>
      </c>
      <c r="F401" s="52"/>
    </row>
    <row r="402" spans="1:6" s="71" customFormat="1" ht="60.75" hidden="1" customHeight="1" outlineLevel="3" x14ac:dyDescent="0.25">
      <c r="A402" s="42"/>
      <c r="B402" s="42" t="str">
        <f>'Phụ lục 04'!B706</f>
        <v>NNCN-2.29</v>
      </c>
      <c r="C402" s="22">
        <f t="shared" si="6"/>
        <v>105</v>
      </c>
      <c r="D402" s="52" t="s">
        <v>1011</v>
      </c>
      <c r="E402" s="22" t="s">
        <v>140</v>
      </c>
      <c r="F402" s="52"/>
    </row>
    <row r="403" spans="1:6" s="71" customFormat="1" ht="60.75" hidden="1" customHeight="1" outlineLevel="3" x14ac:dyDescent="0.25">
      <c r="A403" s="42"/>
      <c r="B403" s="42" t="str">
        <f>'Phụ lục 04'!B707</f>
        <v>NNCN-3.27</v>
      </c>
      <c r="C403" s="22">
        <f t="shared" si="6"/>
        <v>106</v>
      </c>
      <c r="D403" s="52" t="s">
        <v>1020</v>
      </c>
      <c r="E403" s="22" t="s">
        <v>366</v>
      </c>
      <c r="F403" s="52"/>
    </row>
    <row r="404" spans="1:6" s="71" customFormat="1" ht="60.75" hidden="1" customHeight="1" outlineLevel="3" x14ac:dyDescent="0.25">
      <c r="A404" s="42"/>
      <c r="B404" s="42" t="str">
        <f>'Phụ lục 04'!B708</f>
        <v>NNCN-4.27</v>
      </c>
      <c r="C404" s="22">
        <f t="shared" si="6"/>
        <v>107</v>
      </c>
      <c r="D404" s="52" t="s">
        <v>1012</v>
      </c>
      <c r="E404" s="22" t="s">
        <v>369</v>
      </c>
      <c r="F404" s="52"/>
    </row>
    <row r="405" spans="1:6" s="80" customFormat="1" outlineLevel="2" collapsed="1" x14ac:dyDescent="0.25">
      <c r="A405" s="27"/>
      <c r="B405" s="27"/>
      <c r="C405" s="26"/>
      <c r="D405" s="28" t="s">
        <v>54</v>
      </c>
      <c r="E405" s="26"/>
      <c r="F405" s="28"/>
    </row>
    <row r="406" spans="1:6" s="71" customFormat="1" ht="60.75" hidden="1" customHeight="1" outlineLevel="3" x14ac:dyDescent="0.25">
      <c r="A406" s="42"/>
      <c r="B406" s="42" t="str">
        <f>'Phụ lục 04'!B732</f>
        <v>NNCN-1.26</v>
      </c>
      <c r="C406" s="22">
        <f>C404+1</f>
        <v>108</v>
      </c>
      <c r="D406" s="52" t="s">
        <v>683</v>
      </c>
      <c r="E406" s="22" t="s">
        <v>140</v>
      </c>
      <c r="F406" s="52"/>
    </row>
    <row r="407" spans="1:6" s="71" customFormat="1" ht="60.75" hidden="1" customHeight="1" outlineLevel="3" x14ac:dyDescent="0.25">
      <c r="A407" s="42"/>
      <c r="B407" s="42" t="str">
        <f>'Phụ lục 04'!B733</f>
        <v>NNCN-2.30</v>
      </c>
      <c r="C407" s="22">
        <f t="shared" ref="C407:C421" si="7">C406+1</f>
        <v>109</v>
      </c>
      <c r="D407" s="52" t="s">
        <v>684</v>
      </c>
      <c r="E407" s="22" t="s">
        <v>140</v>
      </c>
      <c r="F407" s="52"/>
    </row>
    <row r="408" spans="1:6" s="71" customFormat="1" ht="60.75" hidden="1" customHeight="1" outlineLevel="3" x14ac:dyDescent="0.25">
      <c r="A408" s="42"/>
      <c r="B408" s="42" t="str">
        <f>'Phụ lục 04'!B734</f>
        <v>NNCN-3.28</v>
      </c>
      <c r="C408" s="22">
        <f t="shared" si="7"/>
        <v>110</v>
      </c>
      <c r="D408" s="52" t="s">
        <v>685</v>
      </c>
      <c r="E408" s="22" t="s">
        <v>366</v>
      </c>
      <c r="F408" s="52"/>
    </row>
    <row r="409" spans="1:6" s="71" customFormat="1" ht="60.75" hidden="1" customHeight="1" outlineLevel="3" x14ac:dyDescent="0.25">
      <c r="A409" s="42"/>
      <c r="B409" s="42" t="str">
        <f>'Phụ lục 04'!B735</f>
        <v>NNCN-4.28</v>
      </c>
      <c r="C409" s="22">
        <f t="shared" si="7"/>
        <v>111</v>
      </c>
      <c r="D409" s="52" t="s">
        <v>686</v>
      </c>
      <c r="E409" s="22" t="s">
        <v>369</v>
      </c>
      <c r="F409" s="52"/>
    </row>
    <row r="410" spans="1:6" s="71" customFormat="1" ht="60.75" hidden="1" customHeight="1" outlineLevel="3" x14ac:dyDescent="0.25">
      <c r="A410" s="42"/>
      <c r="B410" s="42" t="str">
        <f>'Phụ lục 04'!B773</f>
        <v>NNCN-1.29</v>
      </c>
      <c r="C410" s="22">
        <f t="shared" si="7"/>
        <v>112</v>
      </c>
      <c r="D410" s="52" t="s">
        <v>687</v>
      </c>
      <c r="E410" s="22" t="s">
        <v>366</v>
      </c>
      <c r="F410" s="52"/>
    </row>
    <row r="411" spans="1:6" s="71" customFormat="1" ht="60.75" hidden="1" customHeight="1" outlineLevel="3" x14ac:dyDescent="0.25">
      <c r="A411" s="42"/>
      <c r="B411" s="42" t="str">
        <f>'Phụ lục 04'!B774</f>
        <v>NNCN-2.33</v>
      </c>
      <c r="C411" s="22">
        <f t="shared" si="7"/>
        <v>113</v>
      </c>
      <c r="D411" s="52" t="s">
        <v>688</v>
      </c>
      <c r="E411" s="22" t="s">
        <v>140</v>
      </c>
      <c r="F411" s="52"/>
    </row>
    <row r="412" spans="1:6" s="71" customFormat="1" ht="60.75" hidden="1" customHeight="1" outlineLevel="3" x14ac:dyDescent="0.25">
      <c r="A412" s="42"/>
      <c r="B412" s="42" t="str">
        <f>'Phụ lục 04'!B775</f>
        <v>NNCN-3.31</v>
      </c>
      <c r="C412" s="22">
        <f t="shared" si="7"/>
        <v>114</v>
      </c>
      <c r="D412" s="52" t="s">
        <v>689</v>
      </c>
      <c r="E412" s="22" t="s">
        <v>366</v>
      </c>
      <c r="F412" s="52"/>
    </row>
    <row r="413" spans="1:6" s="71" customFormat="1" ht="60.75" hidden="1" customHeight="1" outlineLevel="3" x14ac:dyDescent="0.25">
      <c r="A413" s="42"/>
      <c r="B413" s="42" t="str">
        <f>'Phụ lục 04'!B776</f>
        <v>NNCN-4.31</v>
      </c>
      <c r="C413" s="22">
        <f t="shared" si="7"/>
        <v>115</v>
      </c>
      <c r="D413" s="52" t="s">
        <v>690</v>
      </c>
      <c r="E413" s="22" t="s">
        <v>369</v>
      </c>
      <c r="F413" s="52"/>
    </row>
    <row r="414" spans="1:6" s="71" customFormat="1" ht="60.75" hidden="1" customHeight="1" outlineLevel="3" x14ac:dyDescent="0.25">
      <c r="A414" s="42"/>
      <c r="B414" s="42" t="str">
        <f>'Phụ lục 04'!B773</f>
        <v>NNCN-1.29</v>
      </c>
      <c r="C414" s="22">
        <f t="shared" si="7"/>
        <v>116</v>
      </c>
      <c r="D414" s="52" t="s">
        <v>691</v>
      </c>
      <c r="E414" s="22" t="s">
        <v>140</v>
      </c>
      <c r="F414" s="52"/>
    </row>
    <row r="415" spans="1:6" s="71" customFormat="1" ht="60.75" hidden="1" customHeight="1" outlineLevel="3" x14ac:dyDescent="0.25">
      <c r="A415" s="42"/>
      <c r="B415" s="42" t="str">
        <f>'Phụ lục 04'!B774</f>
        <v>NNCN-2.33</v>
      </c>
      <c r="C415" s="22">
        <f t="shared" si="7"/>
        <v>117</v>
      </c>
      <c r="D415" s="52" t="s">
        <v>692</v>
      </c>
      <c r="E415" s="22" t="s">
        <v>140</v>
      </c>
      <c r="F415" s="52"/>
    </row>
    <row r="416" spans="1:6" s="71" customFormat="1" ht="60.75" hidden="1" customHeight="1" outlineLevel="3" x14ac:dyDescent="0.25">
      <c r="A416" s="42"/>
      <c r="B416" s="42" t="str">
        <f>'Phụ lục 04'!B775</f>
        <v>NNCN-3.31</v>
      </c>
      <c r="C416" s="22">
        <f t="shared" si="7"/>
        <v>118</v>
      </c>
      <c r="D416" s="52" t="s">
        <v>693</v>
      </c>
      <c r="E416" s="22" t="s">
        <v>366</v>
      </c>
      <c r="F416" s="52"/>
    </row>
    <row r="417" spans="1:6" s="71" customFormat="1" ht="60.75" hidden="1" customHeight="1" outlineLevel="3" x14ac:dyDescent="0.25">
      <c r="A417" s="42"/>
      <c r="B417" s="42" t="str">
        <f>'Phụ lục 04'!B776</f>
        <v>NNCN-4.31</v>
      </c>
      <c r="C417" s="22">
        <f t="shared" si="7"/>
        <v>119</v>
      </c>
      <c r="D417" s="52" t="s">
        <v>694</v>
      </c>
      <c r="E417" s="22" t="s">
        <v>369</v>
      </c>
      <c r="F417" s="52"/>
    </row>
    <row r="418" spans="1:6" s="71" customFormat="1" ht="60.75" hidden="1" customHeight="1" outlineLevel="3" x14ac:dyDescent="0.25">
      <c r="A418" s="42"/>
      <c r="B418" s="42" t="str">
        <f>'Phụ lục 04'!B787</f>
        <v>NNCN-1.30</v>
      </c>
      <c r="C418" s="22">
        <f t="shared" si="7"/>
        <v>120</v>
      </c>
      <c r="D418" s="52" t="s">
        <v>695</v>
      </c>
      <c r="E418" s="22" t="s">
        <v>140</v>
      </c>
      <c r="F418" s="52"/>
    </row>
    <row r="419" spans="1:6" s="71" customFormat="1" ht="60.75" hidden="1" customHeight="1" outlineLevel="3" x14ac:dyDescent="0.25">
      <c r="A419" s="42"/>
      <c r="B419" s="42" t="str">
        <f>'Phụ lục 04'!B788</f>
        <v>NNCN-2.34</v>
      </c>
      <c r="C419" s="22">
        <f t="shared" si="7"/>
        <v>121</v>
      </c>
      <c r="D419" s="52" t="s">
        <v>696</v>
      </c>
      <c r="E419" s="22" t="s">
        <v>140</v>
      </c>
      <c r="F419" s="52"/>
    </row>
    <row r="420" spans="1:6" s="71" customFormat="1" ht="60.75" hidden="1" customHeight="1" outlineLevel="3" x14ac:dyDescent="0.25">
      <c r="A420" s="42"/>
      <c r="B420" s="42" t="str">
        <f>'Phụ lục 04'!B789</f>
        <v>NNCN-3.32</v>
      </c>
      <c r="C420" s="22">
        <f t="shared" si="7"/>
        <v>122</v>
      </c>
      <c r="D420" s="52" t="s">
        <v>697</v>
      </c>
      <c r="E420" s="22" t="s">
        <v>366</v>
      </c>
      <c r="F420" s="52"/>
    </row>
    <row r="421" spans="1:6" s="71" customFormat="1" ht="60.75" hidden="1" customHeight="1" outlineLevel="3" x14ac:dyDescent="0.25">
      <c r="A421" s="42"/>
      <c r="B421" s="42" t="str">
        <f>'Phụ lục 04'!B790</f>
        <v>NNCN-4.32</v>
      </c>
      <c r="C421" s="22">
        <f t="shared" si="7"/>
        <v>123</v>
      </c>
      <c r="D421" s="52" t="s">
        <v>698</v>
      </c>
      <c r="E421" s="22" t="s">
        <v>369</v>
      </c>
      <c r="F421" s="52"/>
    </row>
    <row r="422" spans="1:6" s="80" customFormat="1" outlineLevel="2" collapsed="1" x14ac:dyDescent="0.25">
      <c r="A422" s="27"/>
      <c r="B422" s="27"/>
      <c r="C422" s="26"/>
      <c r="D422" s="28" t="s">
        <v>15</v>
      </c>
      <c r="E422" s="26"/>
      <c r="F422" s="28"/>
    </row>
    <row r="423" spans="1:6" s="71" customFormat="1" ht="60.75" hidden="1" customHeight="1" outlineLevel="3" x14ac:dyDescent="0.25">
      <c r="A423" s="42"/>
      <c r="B423" s="42" t="str">
        <f>'Phụ lục 04'!B804</f>
        <v>NNCN-1.31</v>
      </c>
      <c r="C423" s="22">
        <f>C421+1</f>
        <v>124</v>
      </c>
      <c r="D423" s="52" t="s">
        <v>699</v>
      </c>
      <c r="E423" s="22" t="s">
        <v>140</v>
      </c>
      <c r="F423" s="28"/>
    </row>
    <row r="424" spans="1:6" s="71" customFormat="1" ht="60.75" hidden="1" customHeight="1" outlineLevel="3" x14ac:dyDescent="0.25">
      <c r="A424" s="42"/>
      <c r="B424" s="42" t="str">
        <f>'Phụ lục 04'!B805</f>
        <v>NNCN-2.35</v>
      </c>
      <c r="C424" s="22">
        <f t="shared" ref="C424:C426" si="8">C423+1</f>
        <v>125</v>
      </c>
      <c r="D424" s="52" t="s">
        <v>700</v>
      </c>
      <c r="E424" s="22" t="s">
        <v>140</v>
      </c>
      <c r="F424" s="28"/>
    </row>
    <row r="425" spans="1:6" s="71" customFormat="1" ht="60.75" hidden="1" customHeight="1" outlineLevel="3" x14ac:dyDescent="0.25">
      <c r="A425" s="42"/>
      <c r="B425" s="42" t="str">
        <f>'Phụ lục 04'!B806</f>
        <v>NNCN-3.33</v>
      </c>
      <c r="C425" s="22">
        <f t="shared" si="8"/>
        <v>126</v>
      </c>
      <c r="D425" s="52" t="s">
        <v>701</v>
      </c>
      <c r="E425" s="22" t="s">
        <v>366</v>
      </c>
      <c r="F425" s="28"/>
    </row>
    <row r="426" spans="1:6" s="71" customFormat="1" ht="60.75" hidden="1" customHeight="1" outlineLevel="3" x14ac:dyDescent="0.25">
      <c r="A426" s="42"/>
      <c r="B426" s="42" t="str">
        <f>'Phụ lục 04'!B807</f>
        <v>NNCN-4.33</v>
      </c>
      <c r="C426" s="22">
        <f t="shared" si="8"/>
        <v>127</v>
      </c>
      <c r="D426" s="52" t="s">
        <v>702</v>
      </c>
      <c r="E426" s="22" t="s">
        <v>369</v>
      </c>
      <c r="F426" s="28"/>
    </row>
    <row r="427" spans="1:6" s="71" customFormat="1" outlineLevel="2" collapsed="1" x14ac:dyDescent="0.25">
      <c r="A427" s="42"/>
      <c r="B427" s="42"/>
      <c r="C427" s="26"/>
      <c r="D427" s="28" t="s">
        <v>16</v>
      </c>
      <c r="E427" s="26"/>
      <c r="F427" s="28"/>
    </row>
    <row r="428" spans="1:6" s="71" customFormat="1" ht="60.75" hidden="1" customHeight="1" outlineLevel="3" x14ac:dyDescent="0.25">
      <c r="A428" s="42"/>
      <c r="B428" s="42" t="str">
        <f>'Phụ lục 04'!B823</f>
        <v>NNCN-1.32</v>
      </c>
      <c r="C428" s="22">
        <f>C426+1</f>
        <v>128</v>
      </c>
      <c r="D428" s="28" t="s">
        <v>946</v>
      </c>
      <c r="E428" s="26" t="s">
        <v>140</v>
      </c>
      <c r="F428" s="28"/>
    </row>
    <row r="429" spans="1:6" s="71" customFormat="1" ht="60.75" hidden="1" customHeight="1" outlineLevel="3" x14ac:dyDescent="0.25">
      <c r="A429" s="42"/>
      <c r="B429" s="42" t="str">
        <f>'Phụ lục 04'!B824</f>
        <v>NNCN-2.36</v>
      </c>
      <c r="C429" s="22">
        <f t="shared" ref="C429:C439" si="9">C428+1</f>
        <v>129</v>
      </c>
      <c r="D429" s="28" t="s">
        <v>947</v>
      </c>
      <c r="E429" s="26" t="s">
        <v>140</v>
      </c>
      <c r="F429" s="28"/>
    </row>
    <row r="430" spans="1:6" s="71" customFormat="1" ht="60.75" hidden="1" customHeight="1" outlineLevel="3" x14ac:dyDescent="0.25">
      <c r="A430" s="42"/>
      <c r="B430" s="42" t="str">
        <f>'Phụ lục 04'!B825</f>
        <v>NNCN-3.34</v>
      </c>
      <c r="C430" s="22">
        <f t="shared" si="9"/>
        <v>130</v>
      </c>
      <c r="D430" s="28" t="s">
        <v>948</v>
      </c>
      <c r="E430" s="26" t="s">
        <v>366</v>
      </c>
      <c r="F430" s="28"/>
    </row>
    <row r="431" spans="1:6" s="71" customFormat="1" ht="60.75" hidden="1" customHeight="1" outlineLevel="3" x14ac:dyDescent="0.25">
      <c r="A431" s="42"/>
      <c r="B431" s="42" t="str">
        <f>'Phụ lục 04'!B826</f>
        <v>NNCN-4.34</v>
      </c>
      <c r="C431" s="22">
        <f t="shared" si="9"/>
        <v>131</v>
      </c>
      <c r="D431" s="28" t="s">
        <v>949</v>
      </c>
      <c r="E431" s="26" t="s">
        <v>369</v>
      </c>
      <c r="F431" s="28"/>
    </row>
    <row r="432" spans="1:6" s="71" customFormat="1" ht="60.75" hidden="1" customHeight="1" outlineLevel="3" x14ac:dyDescent="0.25">
      <c r="A432" s="42"/>
      <c r="B432" s="42" t="str">
        <f>'Phụ lục 04'!B836</f>
        <v>NNCN-1.33</v>
      </c>
      <c r="C432" s="22">
        <f t="shared" si="9"/>
        <v>132</v>
      </c>
      <c r="D432" s="28" t="s">
        <v>703</v>
      </c>
      <c r="E432" s="22" t="s">
        <v>140</v>
      </c>
      <c r="F432" s="52"/>
    </row>
    <row r="433" spans="1:6" s="71" customFormat="1" ht="60.75" hidden="1" customHeight="1" outlineLevel="3" x14ac:dyDescent="0.25">
      <c r="A433" s="42"/>
      <c r="B433" s="42" t="str">
        <f>'Phụ lục 04'!B837</f>
        <v>NNCN-2.37</v>
      </c>
      <c r="C433" s="22">
        <f t="shared" si="9"/>
        <v>133</v>
      </c>
      <c r="D433" s="28" t="s">
        <v>704</v>
      </c>
      <c r="E433" s="22" t="s">
        <v>140</v>
      </c>
      <c r="F433" s="52"/>
    </row>
    <row r="434" spans="1:6" s="71" customFormat="1" ht="60.75" hidden="1" customHeight="1" outlineLevel="3" x14ac:dyDescent="0.25">
      <c r="A434" s="42"/>
      <c r="B434" s="42" t="str">
        <f>'Phụ lục 04'!B838</f>
        <v>NNCN-3.35</v>
      </c>
      <c r="C434" s="22">
        <f t="shared" si="9"/>
        <v>134</v>
      </c>
      <c r="D434" s="28" t="s">
        <v>705</v>
      </c>
      <c r="E434" s="22" t="s">
        <v>366</v>
      </c>
      <c r="F434" s="52"/>
    </row>
    <row r="435" spans="1:6" s="71" customFormat="1" ht="60.75" hidden="1" customHeight="1" outlineLevel="3" x14ac:dyDescent="0.25">
      <c r="A435" s="42"/>
      <c r="B435" s="42" t="str">
        <f>'Phụ lục 04'!B839</f>
        <v>NNCN-4.35</v>
      </c>
      <c r="C435" s="22">
        <f t="shared" si="9"/>
        <v>135</v>
      </c>
      <c r="D435" s="28" t="s">
        <v>706</v>
      </c>
      <c r="E435" s="22" t="s">
        <v>369</v>
      </c>
      <c r="F435" s="52"/>
    </row>
    <row r="436" spans="1:6" s="71" customFormat="1" ht="60.75" hidden="1" customHeight="1" outlineLevel="3" x14ac:dyDescent="0.25">
      <c r="A436" s="42"/>
      <c r="B436" s="42" t="str">
        <f>'Phụ lục 04'!B849</f>
        <v>NNCN-1.34</v>
      </c>
      <c r="C436" s="22">
        <f t="shared" si="9"/>
        <v>136</v>
      </c>
      <c r="D436" s="28" t="s">
        <v>950</v>
      </c>
      <c r="E436" s="26" t="s">
        <v>140</v>
      </c>
      <c r="F436" s="28"/>
    </row>
    <row r="437" spans="1:6" s="71" customFormat="1" ht="60.75" hidden="1" customHeight="1" outlineLevel="3" x14ac:dyDescent="0.25">
      <c r="A437" s="42"/>
      <c r="B437" s="42" t="str">
        <f>'Phụ lục 04'!B850</f>
        <v>NNCN-2.38</v>
      </c>
      <c r="C437" s="22">
        <f t="shared" si="9"/>
        <v>137</v>
      </c>
      <c r="D437" s="28" t="s">
        <v>951</v>
      </c>
      <c r="E437" s="26" t="s">
        <v>140</v>
      </c>
      <c r="F437" s="28"/>
    </row>
    <row r="438" spans="1:6" s="71" customFormat="1" ht="60.75" hidden="1" customHeight="1" outlineLevel="3" x14ac:dyDescent="0.25">
      <c r="A438" s="42"/>
      <c r="B438" s="42" t="str">
        <f>'Phụ lục 04'!B851</f>
        <v>NNCN-3.36</v>
      </c>
      <c r="C438" s="22">
        <f t="shared" si="9"/>
        <v>138</v>
      </c>
      <c r="D438" s="28" t="s">
        <v>952</v>
      </c>
      <c r="E438" s="26" t="s">
        <v>366</v>
      </c>
      <c r="F438" s="28"/>
    </row>
    <row r="439" spans="1:6" s="71" customFormat="1" ht="60.75" hidden="1" customHeight="1" outlineLevel="3" x14ac:dyDescent="0.25">
      <c r="A439" s="42"/>
      <c r="B439" s="42" t="str">
        <f>'Phụ lục 04'!B852</f>
        <v>NNCN-4.36</v>
      </c>
      <c r="C439" s="22">
        <f t="shared" si="9"/>
        <v>139</v>
      </c>
      <c r="D439" s="28" t="s">
        <v>953</v>
      </c>
      <c r="E439" s="26" t="s">
        <v>369</v>
      </c>
      <c r="F439" s="28"/>
    </row>
    <row r="440" spans="1:6" s="80" customFormat="1" outlineLevel="2" collapsed="1" x14ac:dyDescent="0.25">
      <c r="A440" s="27"/>
      <c r="B440" s="27"/>
      <c r="C440" s="26"/>
      <c r="D440" s="28" t="s">
        <v>17</v>
      </c>
      <c r="E440" s="26"/>
      <c r="F440" s="28"/>
    </row>
    <row r="441" spans="1:6" s="71" customFormat="1" ht="60.75" hidden="1" customHeight="1" outlineLevel="3" x14ac:dyDescent="0.25">
      <c r="A441" s="42"/>
      <c r="B441" s="42" t="str">
        <f>'Phụ lục 04'!B870</f>
        <v>NNCN-1.35</v>
      </c>
      <c r="C441" s="22">
        <f>C439+1</f>
        <v>140</v>
      </c>
      <c r="D441" s="52" t="s">
        <v>707</v>
      </c>
      <c r="E441" s="22" t="s">
        <v>140</v>
      </c>
      <c r="F441" s="52"/>
    </row>
    <row r="442" spans="1:6" s="71" customFormat="1" ht="60.75" hidden="1" customHeight="1" outlineLevel="3" x14ac:dyDescent="0.25">
      <c r="A442" s="42"/>
      <c r="B442" s="42" t="str">
        <f>'Phụ lục 04'!B871</f>
        <v>NNCN-2.39</v>
      </c>
      <c r="C442" s="22">
        <f t="shared" ref="C442:C450" si="10">C441+1</f>
        <v>141</v>
      </c>
      <c r="D442" s="52" t="s">
        <v>708</v>
      </c>
      <c r="E442" s="22" t="s">
        <v>140</v>
      </c>
      <c r="F442" s="52"/>
    </row>
    <row r="443" spans="1:6" s="71" customFormat="1" ht="60.75" hidden="1" customHeight="1" outlineLevel="3" x14ac:dyDescent="0.25">
      <c r="A443" s="42"/>
      <c r="B443" s="42" t="str">
        <f>'Phụ lục 04'!B872</f>
        <v>NNCN-3.37</v>
      </c>
      <c r="C443" s="22">
        <f t="shared" si="10"/>
        <v>142</v>
      </c>
      <c r="D443" s="52" t="s">
        <v>709</v>
      </c>
      <c r="E443" s="22" t="s">
        <v>366</v>
      </c>
      <c r="F443" s="52"/>
    </row>
    <row r="444" spans="1:6" s="71" customFormat="1" ht="60.75" hidden="1" customHeight="1" outlineLevel="3" x14ac:dyDescent="0.25">
      <c r="A444" s="42"/>
      <c r="B444" s="42" t="str">
        <f>'Phụ lục 04'!B873</f>
        <v>NNCN-4.37</v>
      </c>
      <c r="C444" s="22">
        <f t="shared" si="10"/>
        <v>143</v>
      </c>
      <c r="D444" s="52" t="s">
        <v>710</v>
      </c>
      <c r="E444" s="22" t="s">
        <v>369</v>
      </c>
      <c r="F444" s="52"/>
    </row>
    <row r="445" spans="1:6" s="71" customFormat="1" ht="60.75" hidden="1" customHeight="1" outlineLevel="3" x14ac:dyDescent="0.25">
      <c r="A445" s="42"/>
      <c r="B445" s="42" t="str">
        <f>'Phụ lục 04'!B885</f>
        <v>NNCN-2.40</v>
      </c>
      <c r="C445" s="22">
        <f t="shared" si="10"/>
        <v>144</v>
      </c>
      <c r="D445" s="52" t="s">
        <v>711</v>
      </c>
      <c r="E445" s="22" t="s">
        <v>140</v>
      </c>
      <c r="F445" s="52"/>
    </row>
    <row r="446" spans="1:6" s="71" customFormat="1" ht="60.75" hidden="1" customHeight="1" outlineLevel="3" x14ac:dyDescent="0.25">
      <c r="A446" s="42"/>
      <c r="B446" s="42" t="str">
        <f>'Phụ lục 04'!B886</f>
        <v>NNCN-3.38</v>
      </c>
      <c r="C446" s="22">
        <f t="shared" si="10"/>
        <v>145</v>
      </c>
      <c r="D446" s="52" t="s">
        <v>712</v>
      </c>
      <c r="E446" s="22" t="s">
        <v>366</v>
      </c>
      <c r="F446" s="52"/>
    </row>
    <row r="447" spans="1:6" s="71" customFormat="1" ht="60.75" hidden="1" customHeight="1" outlineLevel="3" x14ac:dyDescent="0.25">
      <c r="A447" s="42"/>
      <c r="B447" s="42" t="str">
        <f>'Phụ lục 04'!B887</f>
        <v>NNCN-4.38</v>
      </c>
      <c r="C447" s="22">
        <f t="shared" si="10"/>
        <v>146</v>
      </c>
      <c r="D447" s="52" t="s">
        <v>713</v>
      </c>
      <c r="E447" s="22" t="s">
        <v>369</v>
      </c>
      <c r="F447" s="52"/>
    </row>
    <row r="448" spans="1:6" s="71" customFormat="1" ht="60.75" hidden="1" customHeight="1" outlineLevel="3" x14ac:dyDescent="0.25">
      <c r="A448" s="42"/>
      <c r="B448" s="42" t="str">
        <f>'Phụ lục 04'!B871</f>
        <v>NNCN-2.39</v>
      </c>
      <c r="C448" s="22">
        <f t="shared" si="10"/>
        <v>147</v>
      </c>
      <c r="D448" s="52" t="s">
        <v>714</v>
      </c>
      <c r="E448" s="22" t="s">
        <v>140</v>
      </c>
      <c r="F448" s="52"/>
    </row>
    <row r="449" spans="1:6" s="71" customFormat="1" ht="60.75" hidden="1" customHeight="1" outlineLevel="3" x14ac:dyDescent="0.25">
      <c r="A449" s="42"/>
      <c r="B449" s="42" t="str">
        <f>'Phụ lục 04'!B872</f>
        <v>NNCN-3.37</v>
      </c>
      <c r="C449" s="22">
        <f t="shared" si="10"/>
        <v>148</v>
      </c>
      <c r="D449" s="52" t="s">
        <v>715</v>
      </c>
      <c r="E449" s="22" t="s">
        <v>366</v>
      </c>
      <c r="F449" s="52"/>
    </row>
    <row r="450" spans="1:6" s="71" customFormat="1" ht="60.75" hidden="1" customHeight="1" outlineLevel="3" x14ac:dyDescent="0.25">
      <c r="A450" s="42"/>
      <c r="B450" s="42" t="str">
        <f>'Phụ lục 04'!B873</f>
        <v>NNCN-4.37</v>
      </c>
      <c r="C450" s="22">
        <f t="shared" si="10"/>
        <v>149</v>
      </c>
      <c r="D450" s="52" t="s">
        <v>716</v>
      </c>
      <c r="E450" s="22" t="s">
        <v>369</v>
      </c>
      <c r="F450" s="52"/>
    </row>
    <row r="451" spans="1:6" s="81" customFormat="1" outlineLevel="2" collapsed="1" x14ac:dyDescent="0.25">
      <c r="A451" s="27"/>
      <c r="B451" s="27"/>
      <c r="C451" s="40"/>
      <c r="D451" s="28" t="s">
        <v>717</v>
      </c>
      <c r="E451" s="40"/>
      <c r="F451" s="32"/>
    </row>
    <row r="452" spans="1:6" s="71" customFormat="1" ht="60.75" hidden="1" customHeight="1" outlineLevel="3" x14ac:dyDescent="0.25">
      <c r="A452" s="42"/>
      <c r="B452" s="42" t="str">
        <f>'Phụ lục 04'!B904</f>
        <v>NNCN-1.37</v>
      </c>
      <c r="C452" s="22">
        <f>C450+1</f>
        <v>150</v>
      </c>
      <c r="D452" s="52" t="s">
        <v>718</v>
      </c>
      <c r="E452" s="22" t="s">
        <v>140</v>
      </c>
      <c r="F452" s="52"/>
    </row>
    <row r="453" spans="1:6" s="71" customFormat="1" ht="60.75" hidden="1" customHeight="1" outlineLevel="3" x14ac:dyDescent="0.25">
      <c r="A453" s="42"/>
      <c r="B453" s="42" t="str">
        <f>'Phụ lục 04'!B905</f>
        <v>NNCN-2.41</v>
      </c>
      <c r="C453" s="22">
        <f t="shared" ref="C453:C467" si="11">C452+1</f>
        <v>151</v>
      </c>
      <c r="D453" s="52" t="s">
        <v>719</v>
      </c>
      <c r="E453" s="22" t="s">
        <v>140</v>
      </c>
      <c r="F453" s="52"/>
    </row>
    <row r="454" spans="1:6" s="71" customFormat="1" ht="60.75" hidden="1" customHeight="1" outlineLevel="3" x14ac:dyDescent="0.25">
      <c r="A454" s="42"/>
      <c r="B454" s="42" t="str">
        <f>'Phụ lục 04'!B906</f>
        <v>NNCN-3.39</v>
      </c>
      <c r="C454" s="22">
        <f t="shared" si="11"/>
        <v>152</v>
      </c>
      <c r="D454" s="52" t="s">
        <v>720</v>
      </c>
      <c r="E454" s="22" t="s">
        <v>366</v>
      </c>
      <c r="F454" s="52"/>
    </row>
    <row r="455" spans="1:6" s="71" customFormat="1" ht="60.75" hidden="1" customHeight="1" outlineLevel="3" x14ac:dyDescent="0.25">
      <c r="A455" s="42"/>
      <c r="B455" s="42" t="str">
        <f>'Phụ lục 04'!B907</f>
        <v>NNCN-4.39</v>
      </c>
      <c r="C455" s="22">
        <f t="shared" si="11"/>
        <v>153</v>
      </c>
      <c r="D455" s="52" t="s">
        <v>721</v>
      </c>
      <c r="E455" s="22" t="s">
        <v>369</v>
      </c>
      <c r="F455" s="52"/>
    </row>
    <row r="456" spans="1:6" s="71" customFormat="1" ht="60.75" hidden="1" customHeight="1" outlineLevel="3" x14ac:dyDescent="0.25">
      <c r="A456" s="42"/>
      <c r="B456" s="42" t="str">
        <f>'Phụ lục 04'!B918</f>
        <v>NNCN-1.38</v>
      </c>
      <c r="C456" s="22">
        <f t="shared" si="11"/>
        <v>154</v>
      </c>
      <c r="D456" s="52" t="s">
        <v>722</v>
      </c>
      <c r="E456" s="22" t="s">
        <v>140</v>
      </c>
      <c r="F456" s="52"/>
    </row>
    <row r="457" spans="1:6" s="71" customFormat="1" ht="60.75" hidden="1" customHeight="1" outlineLevel="3" x14ac:dyDescent="0.25">
      <c r="A457" s="42"/>
      <c r="B457" s="42" t="str">
        <f>'Phụ lục 04'!B919</f>
        <v>NNCN-2.42</v>
      </c>
      <c r="C457" s="22">
        <f t="shared" si="11"/>
        <v>155</v>
      </c>
      <c r="D457" s="52" t="s">
        <v>723</v>
      </c>
      <c r="E457" s="22" t="s">
        <v>140</v>
      </c>
      <c r="F457" s="52"/>
    </row>
    <row r="458" spans="1:6" s="71" customFormat="1" ht="60.75" hidden="1" customHeight="1" outlineLevel="3" x14ac:dyDescent="0.25">
      <c r="A458" s="42"/>
      <c r="B458" s="42" t="str">
        <f>'Phụ lục 04'!B920</f>
        <v>NNCN-3.40</v>
      </c>
      <c r="C458" s="22">
        <f t="shared" si="11"/>
        <v>156</v>
      </c>
      <c r="D458" s="52" t="s">
        <v>724</v>
      </c>
      <c r="E458" s="22" t="s">
        <v>366</v>
      </c>
      <c r="F458" s="52"/>
    </row>
    <row r="459" spans="1:6" s="71" customFormat="1" ht="60.75" hidden="1" customHeight="1" outlineLevel="3" x14ac:dyDescent="0.25">
      <c r="A459" s="42"/>
      <c r="B459" s="42" t="str">
        <f>'Phụ lục 04'!B921</f>
        <v>NNCN-4.40</v>
      </c>
      <c r="C459" s="22">
        <f t="shared" si="11"/>
        <v>157</v>
      </c>
      <c r="D459" s="52" t="s">
        <v>725</v>
      </c>
      <c r="E459" s="22" t="s">
        <v>369</v>
      </c>
      <c r="F459" s="52"/>
    </row>
    <row r="460" spans="1:6" s="71" customFormat="1" ht="60.75" hidden="1" customHeight="1" outlineLevel="3" x14ac:dyDescent="0.25">
      <c r="A460" s="42"/>
      <c r="B460" s="42" t="str">
        <f>'Phụ lục 04'!B932</f>
        <v>NNCN-1.39</v>
      </c>
      <c r="C460" s="22">
        <f t="shared" si="11"/>
        <v>158</v>
      </c>
      <c r="D460" s="52" t="s">
        <v>726</v>
      </c>
      <c r="E460" s="22" t="s">
        <v>140</v>
      </c>
      <c r="F460" s="52"/>
    </row>
    <row r="461" spans="1:6" s="71" customFormat="1" ht="60.75" hidden="1" customHeight="1" outlineLevel="3" x14ac:dyDescent="0.25">
      <c r="A461" s="42"/>
      <c r="B461" s="42" t="str">
        <f>'Phụ lục 04'!B933</f>
        <v>NNCN-2.43</v>
      </c>
      <c r="C461" s="22">
        <f t="shared" si="11"/>
        <v>159</v>
      </c>
      <c r="D461" s="52" t="s">
        <v>727</v>
      </c>
      <c r="E461" s="22" t="s">
        <v>140</v>
      </c>
      <c r="F461" s="52"/>
    </row>
    <row r="462" spans="1:6" s="71" customFormat="1" ht="60.75" hidden="1" customHeight="1" outlineLevel="3" x14ac:dyDescent="0.25">
      <c r="A462" s="42"/>
      <c r="B462" s="42" t="str">
        <f>'Phụ lục 04'!B934</f>
        <v>NNCN-3.41</v>
      </c>
      <c r="C462" s="22">
        <f t="shared" si="11"/>
        <v>160</v>
      </c>
      <c r="D462" s="52" t="s">
        <v>728</v>
      </c>
      <c r="E462" s="22" t="s">
        <v>366</v>
      </c>
      <c r="F462" s="52"/>
    </row>
    <row r="463" spans="1:6" s="71" customFormat="1" ht="60.75" hidden="1" customHeight="1" outlineLevel="3" x14ac:dyDescent="0.25">
      <c r="A463" s="42"/>
      <c r="B463" s="42" t="str">
        <f>'Phụ lục 04'!B935</f>
        <v>NNCN-4.41</v>
      </c>
      <c r="C463" s="22">
        <f t="shared" si="11"/>
        <v>161</v>
      </c>
      <c r="D463" s="52" t="s">
        <v>729</v>
      </c>
      <c r="E463" s="22" t="s">
        <v>369</v>
      </c>
      <c r="F463" s="52"/>
    </row>
    <row r="464" spans="1:6" s="71" customFormat="1" ht="60.75" hidden="1" customHeight="1" outlineLevel="3" x14ac:dyDescent="0.25">
      <c r="A464" s="42"/>
      <c r="B464" s="42" t="str">
        <f>'Phụ lục 04'!B946</f>
        <v>NNCN-1.40</v>
      </c>
      <c r="C464" s="22">
        <f t="shared" si="11"/>
        <v>162</v>
      </c>
      <c r="D464" s="52" t="s">
        <v>730</v>
      </c>
      <c r="E464" s="22" t="s">
        <v>140</v>
      </c>
      <c r="F464" s="52"/>
    </row>
    <row r="465" spans="1:6" s="71" customFormat="1" ht="60.75" hidden="1" customHeight="1" outlineLevel="3" x14ac:dyDescent="0.25">
      <c r="A465" s="42"/>
      <c r="B465" s="42" t="str">
        <f>'Phụ lục 04'!B947</f>
        <v>NNCN-2.44</v>
      </c>
      <c r="C465" s="22">
        <f t="shared" si="11"/>
        <v>163</v>
      </c>
      <c r="D465" s="52" t="s">
        <v>731</v>
      </c>
      <c r="E465" s="22" t="s">
        <v>140</v>
      </c>
      <c r="F465" s="52"/>
    </row>
    <row r="466" spans="1:6" s="71" customFormat="1" ht="60.75" hidden="1" customHeight="1" outlineLevel="3" x14ac:dyDescent="0.25">
      <c r="A466" s="42"/>
      <c r="B466" s="42" t="str">
        <f>'Phụ lục 04'!B948</f>
        <v>NNCN-3.42</v>
      </c>
      <c r="C466" s="22">
        <f t="shared" si="11"/>
        <v>164</v>
      </c>
      <c r="D466" s="52" t="s">
        <v>732</v>
      </c>
      <c r="E466" s="22" t="s">
        <v>366</v>
      </c>
      <c r="F466" s="52"/>
    </row>
    <row r="467" spans="1:6" s="71" customFormat="1" ht="60.75" hidden="1" customHeight="1" outlineLevel="3" x14ac:dyDescent="0.25">
      <c r="A467" s="42"/>
      <c r="B467" s="42" t="str">
        <f>'Phụ lục 04'!B949</f>
        <v>NNCN-4.42</v>
      </c>
      <c r="C467" s="22">
        <f t="shared" si="11"/>
        <v>165</v>
      </c>
      <c r="D467" s="52" t="s">
        <v>733</v>
      </c>
      <c r="E467" s="22" t="s">
        <v>369</v>
      </c>
      <c r="F467" s="52"/>
    </row>
    <row r="468" spans="1:6" s="80" customFormat="1" outlineLevel="2" collapsed="1" x14ac:dyDescent="0.25">
      <c r="A468" s="27"/>
      <c r="B468" s="27"/>
      <c r="C468" s="26"/>
      <c r="D468" s="28" t="s">
        <v>18</v>
      </c>
      <c r="E468" s="26"/>
      <c r="F468" s="28"/>
    </row>
    <row r="469" spans="1:6" s="71" customFormat="1" ht="60.75" hidden="1" customHeight="1" outlineLevel="3" x14ac:dyDescent="0.25">
      <c r="A469" s="42"/>
      <c r="B469" s="42" t="str">
        <f>'Phụ lục 04'!B965</f>
        <v>NNCN-1.41</v>
      </c>
      <c r="C469" s="22">
        <f>C467+1</f>
        <v>166</v>
      </c>
      <c r="D469" s="52" t="s">
        <v>734</v>
      </c>
      <c r="E469" s="22" t="s">
        <v>140</v>
      </c>
      <c r="F469" s="52"/>
    </row>
    <row r="470" spans="1:6" s="71" customFormat="1" ht="60.75" hidden="1" customHeight="1" outlineLevel="3" x14ac:dyDescent="0.25">
      <c r="A470" s="42"/>
      <c r="B470" s="42" t="str">
        <f>'Phụ lục 04'!B966</f>
        <v>NNCN-2.45</v>
      </c>
      <c r="C470" s="22">
        <f t="shared" ref="C470:C472" si="12">C469+1</f>
        <v>167</v>
      </c>
      <c r="D470" s="52" t="s">
        <v>735</v>
      </c>
      <c r="E470" s="22" t="s">
        <v>140</v>
      </c>
      <c r="F470" s="52"/>
    </row>
    <row r="471" spans="1:6" s="71" customFormat="1" ht="60.75" hidden="1" customHeight="1" outlineLevel="3" x14ac:dyDescent="0.25">
      <c r="A471" s="42"/>
      <c r="B471" s="42" t="str">
        <f>'Phụ lục 04'!B967</f>
        <v>NNCN-3.43</v>
      </c>
      <c r="C471" s="22">
        <f t="shared" si="12"/>
        <v>168</v>
      </c>
      <c r="D471" s="52" t="s">
        <v>736</v>
      </c>
      <c r="E471" s="22" t="s">
        <v>366</v>
      </c>
      <c r="F471" s="52"/>
    </row>
    <row r="472" spans="1:6" s="71" customFormat="1" ht="60.75" hidden="1" customHeight="1" outlineLevel="3" x14ac:dyDescent="0.25">
      <c r="A472" s="42"/>
      <c r="B472" s="42" t="str">
        <f>'Phụ lục 04'!B968</f>
        <v>NNCN-4.43</v>
      </c>
      <c r="C472" s="22">
        <f t="shared" si="12"/>
        <v>169</v>
      </c>
      <c r="D472" s="52" t="s">
        <v>737</v>
      </c>
      <c r="E472" s="22" t="s">
        <v>369</v>
      </c>
      <c r="F472" s="52"/>
    </row>
    <row r="473" spans="1:6" s="81" customFormat="1" outlineLevel="1" collapsed="1" x14ac:dyDescent="0.25">
      <c r="A473" s="118" t="s">
        <v>924</v>
      </c>
      <c r="B473" s="27"/>
      <c r="C473" s="127"/>
      <c r="D473" s="44"/>
      <c r="E473" s="34"/>
      <c r="F473" s="32"/>
    </row>
    <row r="474" spans="1:6" s="71" customFormat="1" ht="60.75" hidden="1" customHeight="1" outlineLevel="2" collapsed="1" x14ac:dyDescent="0.25">
      <c r="A474" s="106" t="str">
        <f>'Phụ lục 04'!A295</f>
        <v>NNCN-5</v>
      </c>
      <c r="B474" s="77"/>
      <c r="C474" s="77"/>
      <c r="D474" s="77" t="s">
        <v>124</v>
      </c>
      <c r="E474" s="77"/>
      <c r="F474" s="77"/>
    </row>
    <row r="475" spans="1:6" s="71" customFormat="1" ht="60.75" hidden="1" customHeight="1" outlineLevel="3" x14ac:dyDescent="0.25">
      <c r="A475" s="42"/>
      <c r="B475" s="42" t="str">
        <f>'Phụ lục 04'!B296</f>
        <v>NNCN-5.1</v>
      </c>
      <c r="C475" s="22">
        <f>C472+1</f>
        <v>170</v>
      </c>
      <c r="D475" s="39" t="s">
        <v>367</v>
      </c>
      <c r="E475" s="26" t="s">
        <v>140</v>
      </c>
      <c r="F475" s="52"/>
    </row>
    <row r="476" spans="1:6" s="71" customFormat="1" ht="60.75" hidden="1" customHeight="1" outlineLevel="3" x14ac:dyDescent="0.25">
      <c r="A476" s="42"/>
      <c r="B476" s="42" t="str">
        <f>'Phụ lục 04'!B297</f>
        <v>NNCN-5.2</v>
      </c>
      <c r="C476" s="22">
        <f>C475+1</f>
        <v>171</v>
      </c>
      <c r="D476" s="24" t="s">
        <v>370</v>
      </c>
      <c r="E476" s="26" t="s">
        <v>140</v>
      </c>
      <c r="F476" s="52"/>
    </row>
    <row r="477" spans="1:6" s="71" customFormat="1" ht="60.75" hidden="1" customHeight="1" outlineLevel="3" x14ac:dyDescent="0.25">
      <c r="A477" s="42"/>
      <c r="B477" s="42" t="str">
        <f>'Phụ lục 04'!B298</f>
        <v>NNCN-5.3</v>
      </c>
      <c r="C477" s="22">
        <f t="shared" ref="C477:C487" si="13">C476+1</f>
        <v>172</v>
      </c>
      <c r="D477" s="24" t="s">
        <v>371</v>
      </c>
      <c r="E477" s="26" t="s">
        <v>140</v>
      </c>
      <c r="F477" s="52"/>
    </row>
    <row r="478" spans="1:6" s="71" customFormat="1" ht="60.75" hidden="1" customHeight="1" outlineLevel="3" x14ac:dyDescent="0.25">
      <c r="A478" s="42"/>
      <c r="B478" s="42" t="str">
        <f>'Phụ lục 04'!B299</f>
        <v>NNCN-5.4</v>
      </c>
      <c r="C478" s="22">
        <f t="shared" si="13"/>
        <v>173</v>
      </c>
      <c r="D478" s="28" t="s">
        <v>860</v>
      </c>
      <c r="E478" s="26" t="s">
        <v>140</v>
      </c>
      <c r="F478" s="52"/>
    </row>
    <row r="479" spans="1:6" s="71" customFormat="1" ht="60.75" hidden="1" customHeight="1" outlineLevel="3" x14ac:dyDescent="0.25">
      <c r="A479" s="42"/>
      <c r="B479" s="42" t="str">
        <f>'Phụ lục 04'!B300</f>
        <v>NNCN-5.5</v>
      </c>
      <c r="C479" s="22">
        <f t="shared" si="13"/>
        <v>174</v>
      </c>
      <c r="D479" s="28" t="s">
        <v>372</v>
      </c>
      <c r="E479" s="26" t="s">
        <v>140</v>
      </c>
      <c r="F479" s="52"/>
    </row>
    <row r="480" spans="1:6" s="71" customFormat="1" ht="60.75" hidden="1" customHeight="1" outlineLevel="3" x14ac:dyDescent="0.25">
      <c r="A480" s="42"/>
      <c r="B480" s="42" t="str">
        <f>'Phụ lục 04'!B301</f>
        <v>NNCN-5.6</v>
      </c>
      <c r="C480" s="22">
        <f t="shared" si="13"/>
        <v>175</v>
      </c>
      <c r="D480" s="28" t="s">
        <v>373</v>
      </c>
      <c r="E480" s="26" t="s">
        <v>140</v>
      </c>
      <c r="F480" s="52"/>
    </row>
    <row r="481" spans="1:6" s="71" customFormat="1" ht="60.75" hidden="1" customHeight="1" outlineLevel="3" x14ac:dyDescent="0.25">
      <c r="A481" s="42"/>
      <c r="B481" s="42" t="str">
        <f>'Phụ lục 04'!B302</f>
        <v>NNCN-5.7</v>
      </c>
      <c r="C481" s="22">
        <f t="shared" si="13"/>
        <v>176</v>
      </c>
      <c r="D481" s="24" t="s">
        <v>374</v>
      </c>
      <c r="E481" s="26" t="s">
        <v>140</v>
      </c>
      <c r="F481" s="52"/>
    </row>
    <row r="482" spans="1:6" s="71" customFormat="1" ht="60.75" hidden="1" customHeight="1" outlineLevel="3" x14ac:dyDescent="0.25">
      <c r="A482" s="42"/>
      <c r="B482" s="42" t="str">
        <f>'Phụ lục 04'!B303</f>
        <v>NNCN-5.8</v>
      </c>
      <c r="C482" s="22">
        <f t="shared" si="13"/>
        <v>177</v>
      </c>
      <c r="D482" s="24" t="s">
        <v>375</v>
      </c>
      <c r="E482" s="26" t="s">
        <v>140</v>
      </c>
      <c r="F482" s="52"/>
    </row>
    <row r="483" spans="1:6" s="71" customFormat="1" ht="60.75" hidden="1" customHeight="1" outlineLevel="3" x14ac:dyDescent="0.25">
      <c r="A483" s="42"/>
      <c r="B483" s="42" t="str">
        <f>'Phụ lục 04'!B304</f>
        <v>NNCN-5.9</v>
      </c>
      <c r="C483" s="22">
        <f t="shared" si="13"/>
        <v>178</v>
      </c>
      <c r="D483" s="24" t="s">
        <v>376</v>
      </c>
      <c r="E483" s="26" t="s">
        <v>140</v>
      </c>
      <c r="F483" s="52"/>
    </row>
    <row r="484" spans="1:6" s="71" customFormat="1" ht="60.75" hidden="1" customHeight="1" outlineLevel="3" x14ac:dyDescent="0.25">
      <c r="A484" s="42"/>
      <c r="B484" s="42" t="str">
        <f>'Phụ lục 04'!B305</f>
        <v>NNCN-5.10</v>
      </c>
      <c r="C484" s="22">
        <f t="shared" si="13"/>
        <v>179</v>
      </c>
      <c r="D484" s="35" t="s">
        <v>377</v>
      </c>
      <c r="E484" s="26" t="s">
        <v>140</v>
      </c>
      <c r="F484" s="52"/>
    </row>
    <row r="485" spans="1:6" s="71" customFormat="1" ht="60.75" hidden="1" customHeight="1" outlineLevel="3" x14ac:dyDescent="0.25">
      <c r="A485" s="42"/>
      <c r="B485" s="42" t="str">
        <f>'Phụ lục 04'!B306</f>
        <v>NNCN-5.11</v>
      </c>
      <c r="C485" s="22">
        <f t="shared" si="13"/>
        <v>180</v>
      </c>
      <c r="D485" s="24" t="s">
        <v>378</v>
      </c>
      <c r="E485" s="26" t="s">
        <v>140</v>
      </c>
      <c r="F485" s="52"/>
    </row>
    <row r="486" spans="1:6" s="71" customFormat="1" ht="60.75" hidden="1" customHeight="1" outlineLevel="3" x14ac:dyDescent="0.25">
      <c r="A486" s="42"/>
      <c r="B486" s="42" t="str">
        <f>'Phụ lục 04'!B307</f>
        <v>NNCN-5.12</v>
      </c>
      <c r="C486" s="22">
        <f t="shared" si="13"/>
        <v>181</v>
      </c>
      <c r="D486" s="28" t="s">
        <v>379</v>
      </c>
      <c r="E486" s="26" t="s">
        <v>140</v>
      </c>
      <c r="F486" s="52"/>
    </row>
    <row r="487" spans="1:6" s="71" customFormat="1" ht="60.75" hidden="1" customHeight="1" outlineLevel="3" x14ac:dyDescent="0.25">
      <c r="A487" s="42"/>
      <c r="B487" s="42" t="str">
        <f>'Phụ lục 04'!B308</f>
        <v>NNCN-5.13</v>
      </c>
      <c r="C487" s="22">
        <f t="shared" si="13"/>
        <v>182</v>
      </c>
      <c r="D487" s="36" t="s">
        <v>380</v>
      </c>
      <c r="E487" s="26" t="s">
        <v>140</v>
      </c>
      <c r="F487" s="52"/>
    </row>
    <row r="488" spans="1:6" s="71" customFormat="1" ht="60.75" hidden="1" customHeight="1" outlineLevel="3" x14ac:dyDescent="0.25">
      <c r="A488" s="42"/>
      <c r="B488" s="42" t="str">
        <f>'Phụ lục 04'!B309</f>
        <v>NNCN-5.14</v>
      </c>
      <c r="C488" s="22">
        <f t="shared" ref="C488:C492" si="14">C487+1</f>
        <v>183</v>
      </c>
      <c r="D488" s="24" t="s">
        <v>381</v>
      </c>
      <c r="E488" s="26" t="s">
        <v>140</v>
      </c>
      <c r="F488" s="52"/>
    </row>
    <row r="489" spans="1:6" s="71" customFormat="1" ht="60.75" hidden="1" customHeight="1" outlineLevel="2" x14ac:dyDescent="0.25">
      <c r="A489" s="106" t="str">
        <f>'Phụ lục 04'!A310</f>
        <v>NNCN-6</v>
      </c>
      <c r="B489" s="42"/>
      <c r="C489" s="22">
        <f t="shared" si="14"/>
        <v>184</v>
      </c>
      <c r="D489" s="24" t="s">
        <v>386</v>
      </c>
      <c r="E489" s="26" t="s">
        <v>366</v>
      </c>
      <c r="F489" s="52"/>
    </row>
    <row r="490" spans="1:6" s="71" customFormat="1" ht="60.75" hidden="1" customHeight="1" outlineLevel="2" x14ac:dyDescent="0.25">
      <c r="A490" s="106" t="str">
        <f>'Phụ lục 04'!A311</f>
        <v>NNCN-7</v>
      </c>
      <c r="B490" s="42"/>
      <c r="C490" s="22">
        <f t="shared" si="14"/>
        <v>185</v>
      </c>
      <c r="D490" s="24" t="s">
        <v>382</v>
      </c>
      <c r="E490" s="26" t="s">
        <v>363</v>
      </c>
      <c r="F490" s="52"/>
    </row>
    <row r="491" spans="1:6" s="71" customFormat="1" ht="60.75" hidden="1" customHeight="1" outlineLevel="2" x14ac:dyDescent="0.25">
      <c r="A491" s="106" t="str">
        <f>'Phụ lục 04'!A312</f>
        <v>NNCN-8</v>
      </c>
      <c r="B491" s="42"/>
      <c r="C491" s="22">
        <f t="shared" si="14"/>
        <v>186</v>
      </c>
      <c r="D491" s="24" t="s">
        <v>49</v>
      </c>
      <c r="E491" s="26" t="s">
        <v>140</v>
      </c>
      <c r="F491" s="52"/>
    </row>
    <row r="492" spans="1:6" s="71" customFormat="1" ht="60.75" hidden="1" customHeight="1" outlineLevel="2" x14ac:dyDescent="0.25">
      <c r="A492" s="106" t="str">
        <f>'Phụ lục 04'!A313</f>
        <v>NNCN-9</v>
      </c>
      <c r="B492" s="42"/>
      <c r="C492" s="22">
        <f t="shared" si="14"/>
        <v>187</v>
      </c>
      <c r="D492" s="24" t="s">
        <v>384</v>
      </c>
      <c r="E492" s="26" t="s">
        <v>366</v>
      </c>
      <c r="F492" s="52"/>
    </row>
    <row r="493" spans="1:6" s="73" customFormat="1" ht="18" customHeight="1" collapsed="1" x14ac:dyDescent="0.25">
      <c r="A493" s="110" t="s">
        <v>939</v>
      </c>
      <c r="B493" s="126"/>
      <c r="C493" s="126"/>
      <c r="D493" s="126"/>
      <c r="E493" s="74"/>
      <c r="F493" s="52"/>
    </row>
    <row r="494" spans="1:6" s="73" customFormat="1" hidden="1" outlineLevel="1" collapsed="1" x14ac:dyDescent="0.25">
      <c r="A494" s="110"/>
      <c r="B494" s="126"/>
      <c r="C494" s="68" t="s">
        <v>75</v>
      </c>
      <c r="D494" s="193" t="s">
        <v>456</v>
      </c>
      <c r="E494" s="74"/>
      <c r="F494" s="52"/>
    </row>
    <row r="495" spans="1:6" s="73" customFormat="1" ht="55.9" hidden="1" customHeight="1" outlineLevel="2" x14ac:dyDescent="0.25">
      <c r="A495" s="42" t="str">
        <f>'Phụ lục 04'!A980</f>
        <v>CMDC-1</v>
      </c>
      <c r="B495" s="42" t="str">
        <f>'Phụ lục 04'!B980</f>
        <v>CMDC-1.1</v>
      </c>
      <c r="C495" s="27">
        <v>1</v>
      </c>
      <c r="D495" s="138" t="s">
        <v>956</v>
      </c>
      <c r="E495" s="22" t="str">
        <f>'Phụ lục 04'!G980</f>
        <v>Hạng II</v>
      </c>
      <c r="F495" s="52"/>
    </row>
    <row r="496" spans="1:6" s="73" customFormat="1" ht="55.9" hidden="1" customHeight="1" outlineLevel="2" x14ac:dyDescent="0.25">
      <c r="A496" s="42" t="str">
        <f>'Phụ lục 04'!A981</f>
        <v>CMDC-2</v>
      </c>
      <c r="B496" s="42" t="str">
        <f>'Phụ lục 04'!B981</f>
        <v>CMDC-2.1</v>
      </c>
      <c r="C496" s="27">
        <v>2</v>
      </c>
      <c r="D496" s="138" t="s">
        <v>957</v>
      </c>
      <c r="E496" s="22" t="str">
        <f>'Phụ lục 04'!G981</f>
        <v>Hạng III</v>
      </c>
      <c r="F496" s="52"/>
    </row>
    <row r="497" spans="1:6" s="73" customFormat="1" hidden="1" outlineLevel="1" collapsed="1" x14ac:dyDescent="0.25">
      <c r="A497" s="42"/>
      <c r="B497" s="42"/>
      <c r="C497" s="27" t="s">
        <v>76</v>
      </c>
      <c r="D497" s="78" t="s">
        <v>77</v>
      </c>
      <c r="E497" s="22"/>
      <c r="F497" s="52"/>
    </row>
    <row r="498" spans="1:6" s="73" customFormat="1" ht="55.9" hidden="1" customHeight="1" outlineLevel="2" x14ac:dyDescent="0.25">
      <c r="A498" s="42" t="str">
        <f>'Phụ lục 04'!A983</f>
        <v>CMDC-3</v>
      </c>
      <c r="B498" s="42" t="str">
        <f>'Phụ lục 04'!B983</f>
        <v>CMDC-3.1</v>
      </c>
      <c r="C498" s="26">
        <f t="shared" ref="C498" si="15">C496+1</f>
        <v>3</v>
      </c>
      <c r="D498" s="138" t="s">
        <v>958</v>
      </c>
      <c r="E498" s="22" t="str">
        <f>'Phụ lục 04'!G983</f>
        <v>Hạng III</v>
      </c>
      <c r="F498" s="52"/>
    </row>
    <row r="499" spans="1:6" s="73" customFormat="1" ht="55.9" hidden="1" customHeight="1" outlineLevel="2" x14ac:dyDescent="0.25">
      <c r="A499" s="42" t="str">
        <f>'Phụ lục 04'!A984</f>
        <v>CMDC-4</v>
      </c>
      <c r="B499" s="42" t="str">
        <f>'Phụ lục 04'!B984</f>
        <v>CMDC-4.1</v>
      </c>
      <c r="C499" s="26">
        <f t="shared" ref="C499:C503" si="16">C498+1</f>
        <v>4</v>
      </c>
      <c r="D499" s="16" t="s">
        <v>959</v>
      </c>
      <c r="E499" s="22" t="str">
        <f>'Phụ lục 04'!G984</f>
        <v>Hạng III</v>
      </c>
      <c r="F499" s="52"/>
    </row>
    <row r="500" spans="1:6" s="73" customFormat="1" ht="55.9" hidden="1" customHeight="1" outlineLevel="2" x14ac:dyDescent="0.25">
      <c r="A500" s="42" t="str">
        <f>'Phụ lục 04'!A985</f>
        <v>CMDC-5</v>
      </c>
      <c r="B500" s="42" t="str">
        <f>'Phụ lục 04'!B985</f>
        <v>CMDC-5.1</v>
      </c>
      <c r="C500" s="26">
        <f t="shared" si="16"/>
        <v>5</v>
      </c>
      <c r="D500" s="16" t="s">
        <v>960</v>
      </c>
      <c r="E500" s="22" t="str">
        <f>'Phụ lục 04'!G985</f>
        <v>Hạng III</v>
      </c>
      <c r="F500" s="52"/>
    </row>
    <row r="501" spans="1:6" s="73" customFormat="1" ht="55.9" hidden="1" customHeight="1" outlineLevel="2" x14ac:dyDescent="0.25">
      <c r="A501" s="42" t="str">
        <f>'Phụ lục 04'!A986</f>
        <v>CMDC-6</v>
      </c>
      <c r="B501" s="42" t="str">
        <f>'Phụ lục 04'!B986</f>
        <v>CMDC-6.1</v>
      </c>
      <c r="C501" s="26">
        <f t="shared" si="16"/>
        <v>6</v>
      </c>
      <c r="D501" s="138" t="s">
        <v>961</v>
      </c>
      <c r="E501" s="22" t="str">
        <f>'Phụ lục 04'!G986</f>
        <v>Hạng II</v>
      </c>
      <c r="F501" s="52"/>
    </row>
    <row r="502" spans="1:6" s="73" customFormat="1" ht="55.9" hidden="1" customHeight="1" outlineLevel="2" x14ac:dyDescent="0.25">
      <c r="A502" s="42" t="str">
        <f>'Phụ lục 04'!A987</f>
        <v>CMDC-7</v>
      </c>
      <c r="B502" s="42" t="str">
        <f>'Phụ lục 04'!B987</f>
        <v>CMDC-7.1</v>
      </c>
      <c r="C502" s="26">
        <f t="shared" si="16"/>
        <v>7</v>
      </c>
      <c r="D502" s="16" t="s">
        <v>962</v>
      </c>
      <c r="E502" s="22" t="str">
        <f>'Phụ lục 04'!G987</f>
        <v>Hạng II</v>
      </c>
      <c r="F502" s="52"/>
    </row>
    <row r="503" spans="1:6" s="73" customFormat="1" ht="55.9" hidden="1" customHeight="1" outlineLevel="2" x14ac:dyDescent="0.25">
      <c r="A503" s="42" t="str">
        <f>'Phụ lục 04'!A988</f>
        <v>CMDC-8</v>
      </c>
      <c r="B503" s="42" t="str">
        <f>'Phụ lục 04'!B988</f>
        <v>CMDC-8.1</v>
      </c>
      <c r="C503" s="26">
        <f t="shared" si="16"/>
        <v>8</v>
      </c>
      <c r="D503" s="16" t="s">
        <v>963</v>
      </c>
      <c r="E503" s="22" t="str">
        <f>'Phụ lục 04'!G988</f>
        <v>Hạng II</v>
      </c>
      <c r="F503" s="52"/>
    </row>
    <row r="504" spans="1:6" s="73" customFormat="1" hidden="1" outlineLevel="1" collapsed="1" x14ac:dyDescent="0.25">
      <c r="A504" s="42"/>
      <c r="B504" s="42"/>
      <c r="C504" s="27" t="s">
        <v>78</v>
      </c>
      <c r="D504" s="78" t="s">
        <v>79</v>
      </c>
      <c r="E504" s="22"/>
      <c r="F504" s="52"/>
    </row>
    <row r="505" spans="1:6" s="73" customFormat="1" ht="55.9" hidden="1" customHeight="1" outlineLevel="2" x14ac:dyDescent="0.25">
      <c r="A505" s="42" t="str">
        <f>'Phụ lục 04'!A990</f>
        <v>CMDC-9</v>
      </c>
      <c r="B505" s="42" t="str">
        <f>'Phụ lục 04'!B990</f>
        <v>CMDC-9.1</v>
      </c>
      <c r="C505" s="26">
        <f>C503+1</f>
        <v>9</v>
      </c>
      <c r="D505" s="12" t="s">
        <v>977</v>
      </c>
      <c r="E505" s="22" t="str">
        <f>'Phụ lục 04'!G990</f>
        <v>Hạng III</v>
      </c>
      <c r="F505" s="52"/>
    </row>
    <row r="506" spans="1:6" s="73" customFormat="1" ht="55.9" hidden="1" customHeight="1" outlineLevel="2" x14ac:dyDescent="0.25">
      <c r="A506" s="42" t="str">
        <f>'Phụ lục 04'!A991</f>
        <v>CMDC-10</v>
      </c>
      <c r="B506" s="42" t="str">
        <f>'Phụ lục 04'!B991</f>
        <v>CMDC-10.1</v>
      </c>
      <c r="C506" s="26">
        <f>C505+1</f>
        <v>10</v>
      </c>
      <c r="D506" s="12" t="s">
        <v>985</v>
      </c>
      <c r="E506" s="22" t="str">
        <f>'Phụ lục 04'!G991</f>
        <v>Hạng II</v>
      </c>
      <c r="F506" s="52"/>
    </row>
    <row r="507" spans="1:6" s="73" customFormat="1" hidden="1" outlineLevel="1" collapsed="1" x14ac:dyDescent="0.25">
      <c r="A507" s="42"/>
      <c r="B507" s="42"/>
      <c r="C507" s="27" t="s">
        <v>80</v>
      </c>
      <c r="D507" s="78" t="s">
        <v>460</v>
      </c>
      <c r="E507" s="22"/>
      <c r="F507" s="52"/>
    </row>
    <row r="508" spans="1:6" s="81" customFormat="1" ht="55.9" hidden="1" customHeight="1" outlineLevel="2" x14ac:dyDescent="0.25">
      <c r="A508" s="27" t="str">
        <f>'Phụ lục 04'!A993</f>
        <v>CMDC-9</v>
      </c>
      <c r="B508" s="27" t="str">
        <f>'Phụ lục 04'!B993</f>
        <v>CMDC-9.2</v>
      </c>
      <c r="C508" s="26">
        <f>C506+1</f>
        <v>11</v>
      </c>
      <c r="D508" s="12" t="s">
        <v>977</v>
      </c>
      <c r="E508" s="26" t="str">
        <f>'Phụ lục 04'!G993</f>
        <v>Hạng III</v>
      </c>
      <c r="F508" s="28"/>
    </row>
    <row r="509" spans="1:6" s="73" customFormat="1" ht="55.9" hidden="1" customHeight="1" outlineLevel="2" x14ac:dyDescent="0.25">
      <c r="A509" s="42" t="str">
        <f>'Phụ lục 04'!A994</f>
        <v>CMDC-2</v>
      </c>
      <c r="B509" s="42" t="str">
        <f>'Phụ lục 04'!B994</f>
        <v>CMDC-2.2</v>
      </c>
      <c r="C509" s="26">
        <f t="shared" ref="C509:C511" si="17">C508+1</f>
        <v>12</v>
      </c>
      <c r="D509" s="138" t="s">
        <v>957</v>
      </c>
      <c r="E509" s="22" t="str">
        <f>'Phụ lục 04'!G994</f>
        <v>Hạng III</v>
      </c>
      <c r="F509" s="52"/>
    </row>
    <row r="510" spans="1:6" s="73" customFormat="1" ht="55.9" hidden="1" customHeight="1" outlineLevel="2" x14ac:dyDescent="0.25">
      <c r="A510" s="42" t="str">
        <f>'Phụ lục 04'!A995</f>
        <v>CMDC-10</v>
      </c>
      <c r="B510" s="42" t="str">
        <f>'Phụ lục 04'!B995</f>
        <v>CMDC-10.2</v>
      </c>
      <c r="C510" s="26">
        <f t="shared" si="17"/>
        <v>13</v>
      </c>
      <c r="D510" s="12" t="s">
        <v>985</v>
      </c>
      <c r="E510" s="22" t="str">
        <f>'Phụ lục 04'!G995</f>
        <v>Hạng II</v>
      </c>
      <c r="F510" s="52"/>
    </row>
    <row r="511" spans="1:6" s="73" customFormat="1" ht="55.9" hidden="1" customHeight="1" outlineLevel="2" x14ac:dyDescent="0.25">
      <c r="A511" s="42" t="str">
        <f>'Phụ lục 04'!A996</f>
        <v>CMDC-1</v>
      </c>
      <c r="B511" s="42" t="str">
        <f>'Phụ lục 04'!B996</f>
        <v>CMDC-1.2</v>
      </c>
      <c r="C511" s="26">
        <f t="shared" si="17"/>
        <v>14</v>
      </c>
      <c r="D511" s="138" t="s">
        <v>956</v>
      </c>
      <c r="E511" s="22" t="str">
        <f>'Phụ lục 04'!G996</f>
        <v>Hạng II</v>
      </c>
      <c r="F511" s="52"/>
    </row>
    <row r="512" spans="1:6" s="73" customFormat="1" hidden="1" outlineLevel="1" collapsed="1" x14ac:dyDescent="0.25">
      <c r="A512" s="42"/>
      <c r="B512" s="42"/>
      <c r="C512" s="27" t="s">
        <v>81</v>
      </c>
      <c r="D512" s="39" t="s">
        <v>126</v>
      </c>
      <c r="E512" s="22"/>
      <c r="F512" s="52"/>
    </row>
    <row r="513" spans="1:6" s="73" customFormat="1" ht="55.9" hidden="1" customHeight="1" outlineLevel="2" x14ac:dyDescent="0.25">
      <c r="A513" s="42" t="str">
        <f>'Phụ lục 04'!A998</f>
        <v>CMDC-11</v>
      </c>
      <c r="B513" s="42" t="str">
        <f>'Phụ lục 04'!B998</f>
        <v>CMDC-11.1</v>
      </c>
      <c r="C513" s="27">
        <f>C511+1</f>
        <v>15</v>
      </c>
      <c r="D513" s="12" t="s">
        <v>986</v>
      </c>
      <c r="E513" s="22" t="str">
        <f>'Phụ lục 04'!G998</f>
        <v>Hạng III</v>
      </c>
      <c r="F513" s="52"/>
    </row>
    <row r="514" spans="1:6" s="73" customFormat="1" ht="55.9" hidden="1" customHeight="1" outlineLevel="2" x14ac:dyDescent="0.25">
      <c r="A514" s="42" t="str">
        <f>'Phụ lục 04'!A999</f>
        <v>CMDC-12</v>
      </c>
      <c r="B514" s="42" t="str">
        <f>'Phụ lục 04'!B999</f>
        <v>CMDC-12.1</v>
      </c>
      <c r="C514" s="27">
        <f t="shared" ref="C514:C516" si="18">C513+1</f>
        <v>16</v>
      </c>
      <c r="D514" s="12" t="s">
        <v>987</v>
      </c>
      <c r="E514" s="22" t="str">
        <f>'Phụ lục 04'!G999</f>
        <v>Hạng II</v>
      </c>
      <c r="F514" s="52"/>
    </row>
    <row r="515" spans="1:6" s="73" customFormat="1" ht="55.9" hidden="1" customHeight="1" outlineLevel="2" x14ac:dyDescent="0.25">
      <c r="A515" s="42" t="str">
        <f>'Phụ lục 04'!A1000</f>
        <v>CMDC-13</v>
      </c>
      <c r="B515" s="42" t="str">
        <f>'Phụ lục 04'!B1000</f>
        <v>CMDC-13.1</v>
      </c>
      <c r="C515" s="27">
        <f t="shared" si="18"/>
        <v>17</v>
      </c>
      <c r="D515" s="194" t="s">
        <v>988</v>
      </c>
      <c r="E515" s="22" t="str">
        <f>'Phụ lục 04'!G1000</f>
        <v>Hạng II</v>
      </c>
      <c r="F515" s="52"/>
    </row>
    <row r="516" spans="1:6" s="73" customFormat="1" ht="55.9" hidden="1" customHeight="1" outlineLevel="2" x14ac:dyDescent="0.25">
      <c r="A516" s="42" t="str">
        <f>'Phụ lục 04'!A1001</f>
        <v>CMDC-14</v>
      </c>
      <c r="B516" s="42" t="str">
        <f>'Phụ lục 04'!B1001</f>
        <v>CMDC-14.1</v>
      </c>
      <c r="C516" s="27">
        <f t="shared" si="18"/>
        <v>18</v>
      </c>
      <c r="D516" s="194" t="s">
        <v>989</v>
      </c>
      <c r="E516" s="22" t="str">
        <f>'Phụ lục 04'!G1001</f>
        <v>Hạng III</v>
      </c>
      <c r="F516" s="52"/>
    </row>
    <row r="517" spans="1:6" s="73" customFormat="1" hidden="1" outlineLevel="1" collapsed="1" x14ac:dyDescent="0.25">
      <c r="A517" s="42"/>
      <c r="B517" s="42"/>
      <c r="C517" s="27" t="s">
        <v>82</v>
      </c>
      <c r="D517" s="78" t="s">
        <v>83</v>
      </c>
      <c r="E517" s="22"/>
      <c r="F517" s="52"/>
    </row>
    <row r="518" spans="1:6" s="73" customFormat="1" ht="55.9" hidden="1" customHeight="1" outlineLevel="2" x14ac:dyDescent="0.25">
      <c r="A518" s="42" t="str">
        <f>'Phụ lục 04'!A1003</f>
        <v>CMDC-15</v>
      </c>
      <c r="B518" s="42" t="str">
        <f>'Phụ lục 04'!B1003</f>
        <v>CMDC-15.1</v>
      </c>
      <c r="C518" s="27">
        <f>C516+1</f>
        <v>19</v>
      </c>
      <c r="D518" s="39" t="s">
        <v>461</v>
      </c>
      <c r="E518" s="22" t="str">
        <f>'Phụ lục 04'!G1003</f>
        <v>Hạng II</v>
      </c>
      <c r="F518" s="52"/>
    </row>
    <row r="519" spans="1:6" s="73" customFormat="1" ht="55.9" hidden="1" customHeight="1" outlineLevel="2" x14ac:dyDescent="0.25">
      <c r="A519" s="42" t="str">
        <f>'Phụ lục 04'!A1004</f>
        <v>CMDC-16</v>
      </c>
      <c r="B519" s="42" t="str">
        <f>'Phụ lục 04'!B1004</f>
        <v>CMDC-16.1</v>
      </c>
      <c r="C519" s="27">
        <f t="shared" ref="C519:C536" si="19">C518+1</f>
        <v>20</v>
      </c>
      <c r="D519" s="39" t="s">
        <v>462</v>
      </c>
      <c r="E519" s="22" t="str">
        <f>'Phụ lục 04'!G1004</f>
        <v>Hạng II</v>
      </c>
      <c r="F519" s="52"/>
    </row>
    <row r="520" spans="1:6" s="73" customFormat="1" ht="55.9" hidden="1" customHeight="1" outlineLevel="2" x14ac:dyDescent="0.25">
      <c r="A520" s="42" t="str">
        <f>'Phụ lục 04'!A1005</f>
        <v>CMDC-17</v>
      </c>
      <c r="B520" s="42" t="str">
        <f>'Phụ lục 04'!B1005</f>
        <v>CMDC-17.1</v>
      </c>
      <c r="C520" s="27">
        <f t="shared" si="19"/>
        <v>21</v>
      </c>
      <c r="D520" s="39" t="s">
        <v>463</v>
      </c>
      <c r="E520" s="22" t="str">
        <f>'Phụ lục 04'!G1005</f>
        <v>Hạng II</v>
      </c>
      <c r="F520" s="52"/>
    </row>
    <row r="521" spans="1:6" s="73" customFormat="1" ht="55.9" hidden="1" customHeight="1" outlineLevel="2" x14ac:dyDescent="0.25">
      <c r="A521" s="42" t="str">
        <f>'Phụ lục 04'!A1006</f>
        <v>CMDC-18</v>
      </c>
      <c r="B521" s="42" t="str">
        <f>'Phụ lục 04'!B1006</f>
        <v>CMDC-18.1</v>
      </c>
      <c r="C521" s="27">
        <f t="shared" si="19"/>
        <v>22</v>
      </c>
      <c r="D521" s="39" t="s">
        <v>464</v>
      </c>
      <c r="E521" s="22" t="str">
        <f>'Phụ lục 04'!G1006</f>
        <v>Hạng II</v>
      </c>
      <c r="F521" s="52"/>
    </row>
    <row r="522" spans="1:6" s="73" customFormat="1" ht="55.9" hidden="1" customHeight="1" outlineLevel="2" x14ac:dyDescent="0.25">
      <c r="A522" s="42" t="str">
        <f>'Phụ lục 04'!A1007</f>
        <v>CMDC-19</v>
      </c>
      <c r="B522" s="42" t="str">
        <f>'Phụ lục 04'!B1007</f>
        <v>CMDC-19.1</v>
      </c>
      <c r="C522" s="27">
        <f t="shared" si="19"/>
        <v>23</v>
      </c>
      <c r="D522" s="39" t="s">
        <v>465</v>
      </c>
      <c r="E522" s="22" t="str">
        <f>'Phụ lục 04'!G1007</f>
        <v>Hạng II</v>
      </c>
      <c r="F522" s="52"/>
    </row>
    <row r="523" spans="1:6" s="73" customFormat="1" ht="55.9" hidden="1" customHeight="1" outlineLevel="2" x14ac:dyDescent="0.25">
      <c r="A523" s="42" t="str">
        <f>'Phụ lục 04'!A1008</f>
        <v>CMDC-20</v>
      </c>
      <c r="B523" s="42" t="str">
        <f>'Phụ lục 04'!B1008</f>
        <v>CMDC-20.1</v>
      </c>
      <c r="C523" s="27">
        <f t="shared" si="19"/>
        <v>24</v>
      </c>
      <c r="D523" s="39" t="s">
        <v>466</v>
      </c>
      <c r="E523" s="22" t="str">
        <f>'Phụ lục 04'!G1008</f>
        <v>Hạng II</v>
      </c>
      <c r="F523" s="52"/>
    </row>
    <row r="524" spans="1:6" s="73" customFormat="1" ht="55.9" hidden="1" customHeight="1" outlineLevel="2" x14ac:dyDescent="0.25">
      <c r="A524" s="42" t="str">
        <f>'Phụ lục 04'!A1009</f>
        <v>CMDC-21</v>
      </c>
      <c r="B524" s="42" t="str">
        <f>'Phụ lục 04'!B1009</f>
        <v>CMDC-21.1</v>
      </c>
      <c r="C524" s="27">
        <f t="shared" si="19"/>
        <v>25</v>
      </c>
      <c r="D524" s="39" t="s">
        <v>467</v>
      </c>
      <c r="E524" s="22" t="str">
        <f>'Phụ lục 04'!G1009</f>
        <v>Hạng II</v>
      </c>
      <c r="F524" s="52"/>
    </row>
    <row r="525" spans="1:6" s="73" customFormat="1" ht="55.9" hidden="1" customHeight="1" outlineLevel="2" x14ac:dyDescent="0.25">
      <c r="A525" s="42" t="str">
        <f>'Phụ lục 04'!A1010</f>
        <v>CMDC-22</v>
      </c>
      <c r="B525" s="42" t="str">
        <f>'Phụ lục 04'!B1010</f>
        <v>CMDC-22.1</v>
      </c>
      <c r="C525" s="27">
        <f t="shared" si="19"/>
        <v>26</v>
      </c>
      <c r="D525" s="39" t="s">
        <v>468</v>
      </c>
      <c r="E525" s="22" t="str">
        <f>'Phụ lục 04'!G1010</f>
        <v>Hạng II</v>
      </c>
      <c r="F525" s="52"/>
    </row>
    <row r="526" spans="1:6" s="73" customFormat="1" ht="55.9" hidden="1" customHeight="1" outlineLevel="2" x14ac:dyDescent="0.25">
      <c r="A526" s="42" t="str">
        <f>'Phụ lục 04'!A1011</f>
        <v>CMDC-23</v>
      </c>
      <c r="B526" s="42" t="str">
        <f>'Phụ lục 04'!B1011</f>
        <v>CMDC-23.1</v>
      </c>
      <c r="C526" s="27">
        <f t="shared" si="19"/>
        <v>27</v>
      </c>
      <c r="D526" s="39" t="s">
        <v>469</v>
      </c>
      <c r="E526" s="22" t="str">
        <f>'Phụ lục 04'!G1011</f>
        <v>Hạng III</v>
      </c>
      <c r="F526" s="52"/>
    </row>
    <row r="527" spans="1:6" s="73" customFormat="1" ht="55.9" hidden="1" customHeight="1" outlineLevel="2" x14ac:dyDescent="0.25">
      <c r="A527" s="42" t="str">
        <f>'Phụ lục 04'!A1012</f>
        <v>CMDC-24</v>
      </c>
      <c r="B527" s="42" t="str">
        <f>'Phụ lục 04'!B1012</f>
        <v>CMDC-24.1</v>
      </c>
      <c r="C527" s="27">
        <f t="shared" si="19"/>
        <v>28</v>
      </c>
      <c r="D527" s="39" t="s">
        <v>470</v>
      </c>
      <c r="E527" s="22" t="str">
        <f>'Phụ lục 04'!G1012</f>
        <v>Hạng III</v>
      </c>
      <c r="F527" s="52"/>
    </row>
    <row r="528" spans="1:6" s="73" customFormat="1" ht="55.9" hidden="1" customHeight="1" outlineLevel="2" x14ac:dyDescent="0.25">
      <c r="A528" s="42" t="str">
        <f>'Phụ lục 04'!A1013</f>
        <v>CMDC-25</v>
      </c>
      <c r="B528" s="42" t="str">
        <f>'Phụ lục 04'!B1013</f>
        <v>CMDC-25.1</v>
      </c>
      <c r="C528" s="27">
        <f t="shared" si="19"/>
        <v>29</v>
      </c>
      <c r="D528" s="39" t="s">
        <v>471</v>
      </c>
      <c r="E528" s="22" t="str">
        <f>'Phụ lục 04'!G1013</f>
        <v>Hạng III</v>
      </c>
      <c r="F528" s="52"/>
    </row>
    <row r="529" spans="1:6" s="73" customFormat="1" ht="55.9" hidden="1" customHeight="1" outlineLevel="2" x14ac:dyDescent="0.25">
      <c r="A529" s="42" t="str">
        <f>'Phụ lục 04'!A1014</f>
        <v>CMDC-26</v>
      </c>
      <c r="B529" s="42" t="str">
        <f>'Phụ lục 04'!B1014</f>
        <v>CMDC-26.1</v>
      </c>
      <c r="C529" s="27">
        <f t="shared" si="19"/>
        <v>30</v>
      </c>
      <c r="D529" s="176" t="s">
        <v>504</v>
      </c>
      <c r="E529" s="22" t="str">
        <f>'Phụ lục 04'!G1014</f>
        <v>Hạng III</v>
      </c>
      <c r="F529" s="52"/>
    </row>
    <row r="530" spans="1:6" s="73" customFormat="1" ht="55.9" hidden="1" customHeight="1" outlineLevel="2" x14ac:dyDescent="0.25">
      <c r="A530" s="42" t="str">
        <f>'Phụ lục 04'!A1015</f>
        <v>CMDC-27</v>
      </c>
      <c r="B530" s="42" t="str">
        <f>'Phụ lục 04'!B1015</f>
        <v>CMDC-27.1</v>
      </c>
      <c r="C530" s="27">
        <f t="shared" si="19"/>
        <v>31</v>
      </c>
      <c r="D530" s="39" t="s">
        <v>472</v>
      </c>
      <c r="E530" s="22" t="str">
        <f>'Phụ lục 04'!G1015</f>
        <v>Hạng III</v>
      </c>
      <c r="F530" s="52"/>
    </row>
    <row r="531" spans="1:6" s="73" customFormat="1" ht="55.9" hidden="1" customHeight="1" outlineLevel="2" x14ac:dyDescent="0.25">
      <c r="A531" s="42" t="str">
        <f>'Phụ lục 04'!A1016</f>
        <v>CMDC-28</v>
      </c>
      <c r="B531" s="42" t="str">
        <f>'Phụ lục 04'!B1016</f>
        <v>CMDC-28.1</v>
      </c>
      <c r="C531" s="27">
        <f t="shared" si="19"/>
        <v>32</v>
      </c>
      <c r="D531" s="39" t="s">
        <v>473</v>
      </c>
      <c r="E531" s="22" t="str">
        <f>'Phụ lục 04'!G1016</f>
        <v>Hạng III</v>
      </c>
      <c r="F531" s="52"/>
    </row>
    <row r="532" spans="1:6" s="73" customFormat="1" ht="55.9" hidden="1" customHeight="1" outlineLevel="2" x14ac:dyDescent="0.25">
      <c r="A532" s="42" t="str">
        <f>'Phụ lục 04'!A1017</f>
        <v>CMDC-29</v>
      </c>
      <c r="B532" s="42" t="str">
        <f>'Phụ lục 04'!B1017</f>
        <v>CMDC-29.1</v>
      </c>
      <c r="C532" s="27">
        <f t="shared" si="19"/>
        <v>33</v>
      </c>
      <c r="D532" s="39" t="s">
        <v>474</v>
      </c>
      <c r="E532" s="22" t="str">
        <f>'Phụ lục 04'!G1017</f>
        <v>Hạng III</v>
      </c>
      <c r="F532" s="52"/>
    </row>
    <row r="533" spans="1:6" s="73" customFormat="1" ht="55.9" hidden="1" customHeight="1" outlineLevel="2" x14ac:dyDescent="0.25">
      <c r="A533" s="42" t="str">
        <f>'Phụ lục 04'!A1018</f>
        <v>CMDC-30</v>
      </c>
      <c r="B533" s="42" t="str">
        <f>'Phụ lục 04'!B1018</f>
        <v>CMDC-30.1</v>
      </c>
      <c r="C533" s="27">
        <f t="shared" si="19"/>
        <v>34</v>
      </c>
      <c r="D533" s="39" t="s">
        <v>475</v>
      </c>
      <c r="E533" s="22" t="str">
        <f>'Phụ lục 04'!G1018</f>
        <v>Hạng III</v>
      </c>
      <c r="F533" s="52"/>
    </row>
    <row r="534" spans="1:6" s="73" customFormat="1" ht="55.9" hidden="1" customHeight="1" outlineLevel="2" x14ac:dyDescent="0.25">
      <c r="A534" s="42" t="str">
        <f>'Phụ lục 04'!A1019</f>
        <v>CMDC-31</v>
      </c>
      <c r="B534" s="42" t="str">
        <f>'Phụ lục 04'!B1019</f>
        <v>CMDC-31.1</v>
      </c>
      <c r="C534" s="27">
        <f t="shared" si="19"/>
        <v>35</v>
      </c>
      <c r="D534" s="39" t="s">
        <v>476</v>
      </c>
      <c r="E534" s="22" t="str">
        <f>'Phụ lục 04'!G1019</f>
        <v>Hạng III</v>
      </c>
      <c r="F534" s="52"/>
    </row>
    <row r="535" spans="1:6" s="73" customFormat="1" ht="55.9" hidden="1" customHeight="1" outlineLevel="2" x14ac:dyDescent="0.25">
      <c r="A535" s="42" t="str">
        <f>'Phụ lục 04'!A1020</f>
        <v>CMDC-32</v>
      </c>
      <c r="B535" s="42" t="str">
        <f>'Phụ lục 04'!B1020</f>
        <v>CMDC-32.1</v>
      </c>
      <c r="C535" s="27">
        <f t="shared" si="19"/>
        <v>36</v>
      </c>
      <c r="D535" s="39" t="s">
        <v>477</v>
      </c>
      <c r="E535" s="22" t="str">
        <f>'Phụ lục 04'!G1020</f>
        <v>Hạng III</v>
      </c>
      <c r="F535" s="52"/>
    </row>
    <row r="536" spans="1:6" s="73" customFormat="1" ht="55.9" hidden="1" customHeight="1" outlineLevel="2" x14ac:dyDescent="0.25">
      <c r="A536" s="42" t="str">
        <f>'Phụ lục 04'!A1021</f>
        <v>CMDC-33</v>
      </c>
      <c r="B536" s="42" t="str">
        <f>'Phụ lục 04'!B1021</f>
        <v>CMDC-33.1</v>
      </c>
      <c r="C536" s="27">
        <f t="shared" si="19"/>
        <v>37</v>
      </c>
      <c r="D536" s="39" t="s">
        <v>478</v>
      </c>
      <c r="E536" s="22" t="str">
        <f>'Phụ lục 04'!G1021</f>
        <v>Hạng III</v>
      </c>
      <c r="F536" s="52"/>
    </row>
    <row r="537" spans="1:6" s="73" customFormat="1" hidden="1" outlineLevel="1" collapsed="1" x14ac:dyDescent="0.25">
      <c r="A537" s="42"/>
      <c r="B537" s="42"/>
      <c r="C537" s="27" t="s">
        <v>84</v>
      </c>
      <c r="D537" s="78" t="s">
        <v>85</v>
      </c>
      <c r="E537" s="22"/>
      <c r="F537" s="52"/>
    </row>
    <row r="538" spans="1:6" s="73" customFormat="1" ht="55.9" hidden="1" customHeight="1" outlineLevel="2" x14ac:dyDescent="0.25">
      <c r="A538" s="42" t="str">
        <f>'Phụ lục 04'!A1023</f>
        <v>CMDC-34</v>
      </c>
      <c r="B538" s="42" t="str">
        <f>'Phụ lục 04'!B1023</f>
        <v>CMDC-34.1</v>
      </c>
      <c r="C538" s="27">
        <f>C536+1</f>
        <v>38</v>
      </c>
      <c r="D538" s="11" t="s">
        <v>479</v>
      </c>
      <c r="E538" s="22" t="str">
        <f>'Phụ lục 04'!G1023</f>
        <v>Hạng III</v>
      </c>
      <c r="F538" s="52"/>
    </row>
    <row r="539" spans="1:6" s="73" customFormat="1" ht="55.9" hidden="1" customHeight="1" outlineLevel="2" x14ac:dyDescent="0.25">
      <c r="A539" s="42" t="str">
        <f>'Phụ lục 04'!A1024</f>
        <v>CMDC-35</v>
      </c>
      <c r="B539" s="42" t="str">
        <f>'Phụ lục 04'!B1024</f>
        <v>CMDC-35.1</v>
      </c>
      <c r="C539" s="27">
        <f>C538+1</f>
        <v>39</v>
      </c>
      <c r="D539" s="11" t="s">
        <v>480</v>
      </c>
      <c r="E539" s="22" t="str">
        <f>'Phụ lục 04'!G1024</f>
        <v>Hạng II</v>
      </c>
      <c r="F539" s="52"/>
    </row>
    <row r="540" spans="1:6" s="73" customFormat="1" hidden="1" outlineLevel="1" collapsed="1" x14ac:dyDescent="0.25">
      <c r="A540" s="42"/>
      <c r="B540" s="42"/>
      <c r="C540" s="27" t="s">
        <v>86</v>
      </c>
      <c r="D540" s="78" t="s">
        <v>87</v>
      </c>
      <c r="E540" s="22"/>
      <c r="F540" s="52"/>
    </row>
    <row r="541" spans="1:6" s="73" customFormat="1" ht="55.9" hidden="1" customHeight="1" outlineLevel="2" x14ac:dyDescent="0.25">
      <c r="A541" s="42" t="str">
        <f>'Phụ lục 04'!A1026</f>
        <v>CMDC-36</v>
      </c>
      <c r="B541" s="42" t="str">
        <f>'Phụ lục 04'!B1026</f>
        <v>CMDC-36.1</v>
      </c>
      <c r="C541" s="27">
        <f>C539+1</f>
        <v>40</v>
      </c>
      <c r="D541" s="78" t="s">
        <v>481</v>
      </c>
      <c r="E541" s="22" t="str">
        <f>'Phụ lục 04'!G1026</f>
        <v>Hạng II</v>
      </c>
      <c r="F541" s="52"/>
    </row>
    <row r="542" spans="1:6" s="73" customFormat="1" ht="55.9" hidden="1" customHeight="1" outlineLevel="2" x14ac:dyDescent="0.25">
      <c r="A542" s="42" t="str">
        <f>'Phụ lục 04'!A1027</f>
        <v>CMDC-37</v>
      </c>
      <c r="B542" s="42" t="str">
        <f>'Phụ lục 04'!B1027</f>
        <v>CMDC-37.1</v>
      </c>
      <c r="C542" s="27">
        <f>C541+1</f>
        <v>41</v>
      </c>
      <c r="D542" s="78" t="s">
        <v>482</v>
      </c>
      <c r="E542" s="22" t="str">
        <f>'Phụ lục 04'!G1027</f>
        <v>Hạng III</v>
      </c>
      <c r="F542" s="52"/>
    </row>
    <row r="543" spans="1:6" s="73" customFormat="1" hidden="1" outlineLevel="1" collapsed="1" x14ac:dyDescent="0.25">
      <c r="A543" s="42"/>
      <c r="B543" s="42"/>
      <c r="C543" s="27" t="s">
        <v>88</v>
      </c>
      <c r="D543" s="78" t="s">
        <v>89</v>
      </c>
      <c r="E543" s="22"/>
      <c r="F543" s="52"/>
    </row>
    <row r="544" spans="1:6" s="73" customFormat="1" ht="55.9" hidden="1" customHeight="1" outlineLevel="2" x14ac:dyDescent="0.25">
      <c r="A544" s="42" t="str">
        <f>'Phụ lục 04'!A1029</f>
        <v>CMDC-38</v>
      </c>
      <c r="B544" s="42" t="str">
        <f>'Phụ lục 04'!B1029</f>
        <v>CMDC-38.1</v>
      </c>
      <c r="C544" s="26">
        <f>C542+1</f>
        <v>42</v>
      </c>
      <c r="D544" s="102" t="s">
        <v>106</v>
      </c>
      <c r="E544" s="22" t="str">
        <f>'Phụ lục 04'!G1029</f>
        <v>Hạng III</v>
      </c>
      <c r="F544" s="52"/>
    </row>
    <row r="545" spans="1:6" s="73" customFormat="1" ht="55.9" hidden="1" customHeight="1" outlineLevel="2" x14ac:dyDescent="0.25">
      <c r="A545" s="42" t="str">
        <f>'Phụ lục 04'!A1030</f>
        <v>CMDC-39</v>
      </c>
      <c r="B545" s="42" t="str">
        <f>'Phụ lục 04'!B1030</f>
        <v>CMDC-39.1</v>
      </c>
      <c r="C545" s="26">
        <f t="shared" ref="C545:C552" si="20">C544+1</f>
        <v>43</v>
      </c>
      <c r="D545" s="137" t="s">
        <v>483</v>
      </c>
      <c r="E545" s="22" t="str">
        <f>'Phụ lục 04'!G1030</f>
        <v>Hạng III</v>
      </c>
      <c r="F545" s="52"/>
    </row>
    <row r="546" spans="1:6" s="73" customFormat="1" ht="55.9" hidden="1" customHeight="1" outlineLevel="2" x14ac:dyDescent="0.25">
      <c r="A546" s="42" t="str">
        <f>'Phụ lục 04'!A1031</f>
        <v>CMDC-40</v>
      </c>
      <c r="B546" s="42" t="str">
        <f>'Phụ lục 04'!B1031</f>
        <v>CMDC-40.1</v>
      </c>
      <c r="C546" s="26">
        <f t="shared" si="20"/>
        <v>44</v>
      </c>
      <c r="D546" s="102" t="s">
        <v>484</v>
      </c>
      <c r="E546" s="22" t="str">
        <f>'Phụ lục 04'!G1031</f>
        <v>Hạng III</v>
      </c>
      <c r="F546" s="52"/>
    </row>
    <row r="547" spans="1:6" s="73" customFormat="1" ht="55.9" hidden="1" customHeight="1" outlineLevel="2" x14ac:dyDescent="0.25">
      <c r="A547" s="42" t="str">
        <f>'Phụ lục 04'!A1032</f>
        <v>CMDC-41</v>
      </c>
      <c r="B547" s="42" t="str">
        <f>'Phụ lục 04'!B1032</f>
        <v>CMDC-41.1</v>
      </c>
      <c r="C547" s="26">
        <f t="shared" si="20"/>
        <v>45</v>
      </c>
      <c r="D547" s="102" t="s">
        <v>485</v>
      </c>
      <c r="E547" s="22" t="str">
        <f>'Phụ lục 04'!G1032</f>
        <v>Hạng II</v>
      </c>
      <c r="F547" s="52"/>
    </row>
    <row r="548" spans="1:6" s="73" customFormat="1" ht="55.9" hidden="1" customHeight="1" outlineLevel="2" x14ac:dyDescent="0.25">
      <c r="A548" s="42" t="str">
        <f>'Phụ lục 04'!A1033</f>
        <v>CMDC-42</v>
      </c>
      <c r="B548" s="42" t="str">
        <f>'Phụ lục 04'!B1033</f>
        <v>CMDC-42.1</v>
      </c>
      <c r="C548" s="26">
        <f t="shared" si="20"/>
        <v>46</v>
      </c>
      <c r="D548" s="102" t="s">
        <v>486</v>
      </c>
      <c r="E548" s="22" t="str">
        <f>'Phụ lục 04'!G1033</f>
        <v>Hạng II</v>
      </c>
      <c r="F548" s="52"/>
    </row>
    <row r="549" spans="1:6" s="73" customFormat="1" ht="55.9" hidden="1" customHeight="1" outlineLevel="2" x14ac:dyDescent="0.25">
      <c r="A549" s="42" t="str">
        <f>'Phụ lục 04'!A1034</f>
        <v>CMDC-43</v>
      </c>
      <c r="B549" s="42" t="str">
        <f>'Phụ lục 04'!B1034</f>
        <v>CMDC-43.1</v>
      </c>
      <c r="C549" s="26">
        <f t="shared" si="20"/>
        <v>47</v>
      </c>
      <c r="D549" s="102" t="s">
        <v>487</v>
      </c>
      <c r="E549" s="22" t="str">
        <f>'Phụ lục 04'!G1034</f>
        <v>Hạng II</v>
      </c>
      <c r="F549" s="52"/>
    </row>
    <row r="550" spans="1:6" s="73" customFormat="1" ht="55.9" hidden="1" customHeight="1" outlineLevel="2" x14ac:dyDescent="0.25">
      <c r="A550" s="42" t="str">
        <f>'Phụ lục 04'!A1035</f>
        <v>CMDC-44</v>
      </c>
      <c r="B550" s="42" t="str">
        <f>'Phụ lục 04'!B1035</f>
        <v>CMDC-44.1</v>
      </c>
      <c r="C550" s="26">
        <f t="shared" si="20"/>
        <v>48</v>
      </c>
      <c r="D550" s="102" t="s">
        <v>488</v>
      </c>
      <c r="E550" s="22" t="str">
        <f>'Phụ lục 04'!G1035</f>
        <v>Hạng III</v>
      </c>
      <c r="F550" s="52"/>
    </row>
    <row r="551" spans="1:6" s="73" customFormat="1" ht="55.9" hidden="1" customHeight="1" outlineLevel="2" x14ac:dyDescent="0.25">
      <c r="A551" s="42" t="str">
        <f>'Phụ lục 04'!A1036</f>
        <v>CMDC-45</v>
      </c>
      <c r="B551" s="42" t="str">
        <f>'Phụ lục 04'!B1036</f>
        <v>CMDC-45.1</v>
      </c>
      <c r="C551" s="26">
        <f t="shared" si="20"/>
        <v>49</v>
      </c>
      <c r="D551" s="102" t="s">
        <v>489</v>
      </c>
      <c r="E551" s="22" t="str">
        <f>'Phụ lục 04'!G1036</f>
        <v>Hạng II</v>
      </c>
      <c r="F551" s="52"/>
    </row>
    <row r="552" spans="1:6" s="73" customFormat="1" ht="55.9" hidden="1" customHeight="1" outlineLevel="2" x14ac:dyDescent="0.25">
      <c r="A552" s="42" t="str">
        <f>'Phụ lục 04'!A1037</f>
        <v>CMDC-46</v>
      </c>
      <c r="B552" s="42" t="str">
        <f>'Phụ lục 04'!B1037</f>
        <v>CMDC-46.1</v>
      </c>
      <c r="C552" s="26">
        <f t="shared" si="20"/>
        <v>50</v>
      </c>
      <c r="D552" s="102" t="s">
        <v>490</v>
      </c>
      <c r="E552" s="22" t="str">
        <f>'Phụ lục 04'!G1037</f>
        <v>Hạng III</v>
      </c>
      <c r="F552" s="52"/>
    </row>
    <row r="553" spans="1:6" s="73" customFormat="1" hidden="1" outlineLevel="1" collapsed="1" x14ac:dyDescent="0.25">
      <c r="A553" s="42"/>
      <c r="B553" s="42"/>
      <c r="C553" s="27" t="s">
        <v>91</v>
      </c>
      <c r="D553" s="78" t="s">
        <v>491</v>
      </c>
      <c r="E553" s="22"/>
      <c r="F553" s="52"/>
    </row>
    <row r="554" spans="1:6" s="73" customFormat="1" ht="55.9" hidden="1" customHeight="1" outlineLevel="2" x14ac:dyDescent="0.25">
      <c r="A554" s="42" t="str">
        <f>'Phụ lục 04'!A1039</f>
        <v>CMDC-47</v>
      </c>
      <c r="B554" s="42" t="str">
        <f>'Phụ lục 04'!B1039</f>
        <v>CMDC-47.1</v>
      </c>
      <c r="C554" s="27">
        <f>C552+1</f>
        <v>51</v>
      </c>
      <c r="D554" s="138" t="s">
        <v>492</v>
      </c>
      <c r="E554" s="22" t="str">
        <f>'Phụ lục 04'!G1039</f>
        <v>Hạng III</v>
      </c>
      <c r="F554" s="52"/>
    </row>
    <row r="555" spans="1:6" s="73" customFormat="1" ht="55.9" hidden="1" customHeight="1" outlineLevel="2" x14ac:dyDescent="0.25">
      <c r="A555" s="42" t="str">
        <f>'Phụ lục 04'!A1040</f>
        <v>CMDC-48</v>
      </c>
      <c r="B555" s="42" t="str">
        <f>'Phụ lục 04'!B1040</f>
        <v>CMDC-48.1</v>
      </c>
      <c r="C555" s="27">
        <f t="shared" ref="C555" si="21">C554+1</f>
        <v>52</v>
      </c>
      <c r="D555" s="138" t="s">
        <v>964</v>
      </c>
      <c r="E555" s="22" t="str">
        <f>'Phụ lục 04'!G1040</f>
        <v>Hạng III</v>
      </c>
      <c r="F555" s="52"/>
    </row>
    <row r="556" spans="1:6" s="73" customFormat="1" hidden="1" outlineLevel="1" collapsed="1" x14ac:dyDescent="0.25">
      <c r="A556" s="42"/>
      <c r="B556" s="42"/>
      <c r="C556" s="27" t="s">
        <v>92</v>
      </c>
      <c r="D556" s="78" t="s">
        <v>93</v>
      </c>
      <c r="E556" s="22"/>
      <c r="F556" s="52"/>
    </row>
    <row r="557" spans="1:6" s="73" customFormat="1" ht="55.9" hidden="1" customHeight="1" outlineLevel="2" x14ac:dyDescent="0.25">
      <c r="A557" s="42" t="str">
        <f>'Phụ lục 04'!A1042</f>
        <v>CMDC-49</v>
      </c>
      <c r="B557" s="42" t="str">
        <f>'Phụ lục 04'!B1042</f>
        <v>CMDC-49.1</v>
      </c>
      <c r="C557" s="26">
        <f>C555+1</f>
        <v>53</v>
      </c>
      <c r="D557" s="39" t="s">
        <v>493</v>
      </c>
      <c r="E557" s="22" t="str">
        <f>'Phụ lục 04'!G1042</f>
        <v>Hạng II</v>
      </c>
      <c r="F557" s="52"/>
    </row>
    <row r="558" spans="1:6" s="73" customFormat="1" ht="55.9" hidden="1" customHeight="1" outlineLevel="2" x14ac:dyDescent="0.25">
      <c r="A558" s="42" t="str">
        <f>'Phụ lục 04'!A1043</f>
        <v>CMDC-50</v>
      </c>
      <c r="B558" s="42" t="str">
        <f>'Phụ lục 04'!B1043</f>
        <v>CMDC-50.1</v>
      </c>
      <c r="C558" s="26">
        <f t="shared" ref="C558:C562" si="22">C557+1</f>
        <v>54</v>
      </c>
      <c r="D558" s="39" t="s">
        <v>494</v>
      </c>
      <c r="E558" s="22" t="str">
        <f>'Phụ lục 04'!G1043</f>
        <v>Hạng III</v>
      </c>
      <c r="F558" s="52"/>
    </row>
    <row r="559" spans="1:6" s="73" customFormat="1" ht="55.9" hidden="1" customHeight="1" outlineLevel="2" x14ac:dyDescent="0.25">
      <c r="A559" s="42" t="str">
        <f>'Phụ lục 04'!A1044</f>
        <v>CMDC-51</v>
      </c>
      <c r="B559" s="42" t="str">
        <f>'Phụ lục 04'!B1044</f>
        <v>CMDC-51.1</v>
      </c>
      <c r="C559" s="26">
        <f t="shared" si="22"/>
        <v>55</v>
      </c>
      <c r="D559" s="39" t="s">
        <v>495</v>
      </c>
      <c r="E559" s="22" t="str">
        <f>'Phụ lục 04'!G1044</f>
        <v>Hạng II</v>
      </c>
      <c r="F559" s="52"/>
    </row>
    <row r="560" spans="1:6" s="73" customFormat="1" ht="55.9" hidden="1" customHeight="1" outlineLevel="2" x14ac:dyDescent="0.25">
      <c r="A560" s="42" t="str">
        <f>'Phụ lục 04'!A1045</f>
        <v>CMDC-52</v>
      </c>
      <c r="B560" s="42" t="str">
        <f>'Phụ lục 04'!B1045</f>
        <v>CMDC-52.1</v>
      </c>
      <c r="C560" s="26">
        <f t="shared" si="22"/>
        <v>56</v>
      </c>
      <c r="D560" s="39" t="s">
        <v>496</v>
      </c>
      <c r="E560" s="22" t="str">
        <f>'Phụ lục 04'!G1045</f>
        <v>Hạng III</v>
      </c>
      <c r="F560" s="52"/>
    </row>
    <row r="561" spans="1:6" s="73" customFormat="1" ht="55.9" hidden="1" customHeight="1" outlineLevel="2" x14ac:dyDescent="0.25">
      <c r="A561" s="42" t="str">
        <f>'Phụ lục 04'!A1046</f>
        <v>CMDC-53</v>
      </c>
      <c r="B561" s="42" t="str">
        <f>'Phụ lục 04'!B1046</f>
        <v>CMDC-53.1</v>
      </c>
      <c r="C561" s="26">
        <f t="shared" si="22"/>
        <v>57</v>
      </c>
      <c r="D561" s="39" t="s">
        <v>497</v>
      </c>
      <c r="E561" s="22" t="str">
        <f>'Phụ lục 04'!G1046</f>
        <v>Hạng II</v>
      </c>
      <c r="F561" s="52"/>
    </row>
    <row r="562" spans="1:6" s="73" customFormat="1" ht="55.9" hidden="1" customHeight="1" outlineLevel="2" x14ac:dyDescent="0.25">
      <c r="A562" s="42" t="str">
        <f>'Phụ lục 04'!A1047</f>
        <v>CMDC-54</v>
      </c>
      <c r="B562" s="42" t="str">
        <f>'Phụ lục 04'!B1047</f>
        <v>CMDC-54.1</v>
      </c>
      <c r="C562" s="26">
        <f t="shared" si="22"/>
        <v>58</v>
      </c>
      <c r="D562" s="39" t="s">
        <v>498</v>
      </c>
      <c r="E562" s="22" t="str">
        <f>'Phụ lục 04'!G1047</f>
        <v>Hạng III</v>
      </c>
      <c r="F562" s="52"/>
    </row>
    <row r="563" spans="1:6" s="73" customFormat="1" hidden="1" outlineLevel="1" collapsed="1" x14ac:dyDescent="0.25">
      <c r="A563" s="42"/>
      <c r="B563" s="42"/>
      <c r="C563" s="27" t="s">
        <v>94</v>
      </c>
      <c r="D563" s="78" t="s">
        <v>95</v>
      </c>
      <c r="E563" s="22"/>
      <c r="F563" s="52"/>
    </row>
    <row r="564" spans="1:6" s="73" customFormat="1" ht="55.9" hidden="1" customHeight="1" outlineLevel="2" x14ac:dyDescent="0.25">
      <c r="A564" s="42" t="str">
        <f>'Phụ lục 04'!A1049</f>
        <v>CMDC-55</v>
      </c>
      <c r="B564" s="42" t="str">
        <f>'Phụ lục 04'!B1049</f>
        <v>CMDC-55.1</v>
      </c>
      <c r="C564" s="26">
        <f>C562+1</f>
        <v>59</v>
      </c>
      <c r="D564" s="11" t="s">
        <v>965</v>
      </c>
      <c r="E564" s="22" t="str">
        <f>'Phụ lục 04'!G1049</f>
        <v>Hạng II</v>
      </c>
      <c r="F564" s="52"/>
    </row>
    <row r="565" spans="1:6" s="73" customFormat="1" ht="55.9" hidden="1" customHeight="1" outlineLevel="2" x14ac:dyDescent="0.25">
      <c r="A565" s="42" t="str">
        <f>'Phụ lục 04'!A1050</f>
        <v>CMDC-56</v>
      </c>
      <c r="B565" s="42" t="str">
        <f>'Phụ lục 04'!B1050</f>
        <v>CMDC-56.1</v>
      </c>
      <c r="C565" s="26">
        <f t="shared" ref="C565:C567" si="23">C564+1</f>
        <v>60</v>
      </c>
      <c r="D565" s="11" t="s">
        <v>966</v>
      </c>
      <c r="E565" s="22" t="str">
        <f>'Phụ lục 04'!G1050</f>
        <v>Hạng III</v>
      </c>
      <c r="F565" s="52"/>
    </row>
    <row r="566" spans="1:6" s="73" customFormat="1" ht="55.9" hidden="1" customHeight="1" outlineLevel="2" x14ac:dyDescent="0.25">
      <c r="A566" s="42" t="str">
        <f>'Phụ lục 04'!A1051</f>
        <v>CMDC-57</v>
      </c>
      <c r="B566" s="42" t="str">
        <f>'Phụ lục 04'!B1051</f>
        <v>CMDC-57.1</v>
      </c>
      <c r="C566" s="26">
        <f t="shared" si="23"/>
        <v>61</v>
      </c>
      <c r="D566" s="11" t="s">
        <v>967</v>
      </c>
      <c r="E566" s="22" t="str">
        <f>'Phụ lục 04'!G1051</f>
        <v>Hạng II</v>
      </c>
      <c r="F566" s="52"/>
    </row>
    <row r="567" spans="1:6" s="73" customFormat="1" ht="55.9" hidden="1" customHeight="1" outlineLevel="2" x14ac:dyDescent="0.25">
      <c r="A567" s="42" t="str">
        <f>'Phụ lục 04'!A1052</f>
        <v>CMDC-58</v>
      </c>
      <c r="B567" s="42" t="str">
        <f>'Phụ lục 04'!B1052</f>
        <v>CMDC-58.1</v>
      </c>
      <c r="C567" s="26">
        <f t="shared" si="23"/>
        <v>62</v>
      </c>
      <c r="D567" s="11" t="s">
        <v>968</v>
      </c>
      <c r="E567" s="22" t="str">
        <f>'Phụ lục 04'!G1052</f>
        <v>Hạng I</v>
      </c>
      <c r="F567" s="52"/>
    </row>
    <row r="568" spans="1:6" s="73" customFormat="1" hidden="1" outlineLevel="1" collapsed="1" x14ac:dyDescent="0.25">
      <c r="A568" s="42"/>
      <c r="B568" s="42"/>
      <c r="C568" s="26" t="s">
        <v>96</v>
      </c>
      <c r="D568" s="39" t="s">
        <v>97</v>
      </c>
      <c r="E568" s="22"/>
      <c r="F568" s="52"/>
    </row>
    <row r="569" spans="1:6" s="73" customFormat="1" ht="55.9" hidden="1" customHeight="1" outlineLevel="2" x14ac:dyDescent="0.25">
      <c r="A569" s="42" t="str">
        <f>'Phụ lục 04'!A1054</f>
        <v>CMDC-26</v>
      </c>
      <c r="B569" s="42" t="str">
        <f>'Phụ lục 04'!B1054</f>
        <v>CMDC-26.2</v>
      </c>
      <c r="C569" s="26">
        <f>C567+1</f>
        <v>63</v>
      </c>
      <c r="D569" s="7" t="s">
        <v>504</v>
      </c>
      <c r="E569" s="22" t="str">
        <f>'Phụ lục 04'!G1054</f>
        <v>Hạng III</v>
      </c>
      <c r="F569" s="52"/>
    </row>
    <row r="570" spans="1:6" s="73" customFormat="1" ht="55.9" hidden="1" customHeight="1" outlineLevel="2" x14ac:dyDescent="0.25">
      <c r="A570" s="42" t="str">
        <f>'Phụ lục 04'!A1055</f>
        <v>CMDC-18</v>
      </c>
      <c r="B570" s="42" t="str">
        <f>'Phụ lục 04'!B1055</f>
        <v>CMDC-18.2</v>
      </c>
      <c r="C570" s="26">
        <f>C569+1</f>
        <v>64</v>
      </c>
      <c r="D570" s="7" t="s">
        <v>464</v>
      </c>
      <c r="E570" s="22" t="str">
        <f>'Phụ lục 04'!G1055</f>
        <v>Hạng II</v>
      </c>
      <c r="F570" s="52"/>
    </row>
    <row r="571" spans="1:6" s="73" customFormat="1" hidden="1" outlineLevel="1" collapsed="1" x14ac:dyDescent="0.25">
      <c r="A571" s="42"/>
      <c r="B571" s="42"/>
      <c r="C571" s="26" t="s">
        <v>98</v>
      </c>
      <c r="D571" s="39" t="s">
        <v>99</v>
      </c>
      <c r="E571" s="22"/>
      <c r="F571" s="52"/>
    </row>
    <row r="572" spans="1:6" s="73" customFormat="1" ht="55.9" hidden="1" customHeight="1" outlineLevel="2" x14ac:dyDescent="0.25">
      <c r="A572" s="42" t="str">
        <f>'Phụ lục 04'!A1057</f>
        <v>CMDC-59</v>
      </c>
      <c r="B572" s="42" t="str">
        <f>'Phụ lục 04'!B1057</f>
        <v>CMDC-59.1</v>
      </c>
      <c r="C572" s="26">
        <f>C570+1</f>
        <v>65</v>
      </c>
      <c r="D572" s="11" t="s">
        <v>969</v>
      </c>
      <c r="E572" s="22" t="str">
        <f>'Phụ lục 04'!G1057</f>
        <v>Hạng II</v>
      </c>
      <c r="F572" s="52"/>
    </row>
    <row r="573" spans="1:6" s="73" customFormat="1" ht="55.9" hidden="1" customHeight="1" outlineLevel="2" x14ac:dyDescent="0.25">
      <c r="A573" s="42" t="str">
        <f>'Phụ lục 04'!A1058</f>
        <v>CMDC-60</v>
      </c>
      <c r="B573" s="42" t="str">
        <f>'Phụ lục 04'!B1058</f>
        <v>CMDC-60.1</v>
      </c>
      <c r="C573" s="26">
        <f t="shared" ref="C573:C577" si="24">C572+1</f>
        <v>66</v>
      </c>
      <c r="D573" s="11" t="s">
        <v>970</v>
      </c>
      <c r="E573" s="22" t="str">
        <f>'Phụ lục 04'!G1058</f>
        <v>Hạng III</v>
      </c>
      <c r="F573" s="52"/>
    </row>
    <row r="574" spans="1:6" s="73" customFormat="1" ht="55.9" hidden="1" customHeight="1" outlineLevel="2" x14ac:dyDescent="0.25">
      <c r="A574" s="42" t="str">
        <f>'Phụ lục 04'!A1059</f>
        <v>CMDC-61</v>
      </c>
      <c r="B574" s="42" t="str">
        <f>'Phụ lục 04'!B1059</f>
        <v>CMDC-61.1</v>
      </c>
      <c r="C574" s="26">
        <f t="shared" si="24"/>
        <v>67</v>
      </c>
      <c r="D574" s="11" t="s">
        <v>971</v>
      </c>
      <c r="E574" s="22" t="str">
        <f>'Phụ lục 04'!G1059</f>
        <v>Hạng II</v>
      </c>
      <c r="F574" s="52"/>
    </row>
    <row r="575" spans="1:6" s="73" customFormat="1" ht="55.9" hidden="1" customHeight="1" outlineLevel="2" x14ac:dyDescent="0.25">
      <c r="A575" s="42" t="str">
        <f>'Phụ lục 04'!A1060</f>
        <v>CMDC-62</v>
      </c>
      <c r="B575" s="42" t="str">
        <f>'Phụ lục 04'!B1060</f>
        <v>CMDC-62.1</v>
      </c>
      <c r="C575" s="26">
        <f t="shared" si="24"/>
        <v>68</v>
      </c>
      <c r="D575" s="11" t="s">
        <v>972</v>
      </c>
      <c r="E575" s="22" t="str">
        <f>'Phụ lục 04'!G1060</f>
        <v>Hạng III</v>
      </c>
      <c r="F575" s="52"/>
    </row>
    <row r="576" spans="1:6" s="73" customFormat="1" ht="55.9" hidden="1" customHeight="1" outlineLevel="2" x14ac:dyDescent="0.25">
      <c r="A576" s="42" t="str">
        <f>'Phụ lục 04'!A1061</f>
        <v>CMDC-63</v>
      </c>
      <c r="B576" s="42" t="str">
        <f>'Phụ lục 04'!B1061</f>
        <v>CMDC-63.1</v>
      </c>
      <c r="C576" s="26">
        <f t="shared" si="24"/>
        <v>69</v>
      </c>
      <c r="D576" s="11" t="s">
        <v>973</v>
      </c>
      <c r="E576" s="22" t="str">
        <f>'Phụ lục 04'!G1061</f>
        <v>Hạng II</v>
      </c>
      <c r="F576" s="52"/>
    </row>
    <row r="577" spans="1:6" s="73" customFormat="1" ht="55.9" hidden="1" customHeight="1" outlineLevel="2" x14ac:dyDescent="0.25">
      <c r="A577" s="42" t="str">
        <f>'Phụ lục 04'!A1062</f>
        <v>CMDC-64</v>
      </c>
      <c r="B577" s="42" t="str">
        <f>'Phụ lục 04'!B1062</f>
        <v>CMDC-64.1</v>
      </c>
      <c r="C577" s="26">
        <f t="shared" si="24"/>
        <v>70</v>
      </c>
      <c r="D577" s="11" t="s">
        <v>974</v>
      </c>
      <c r="E577" s="22" t="str">
        <f>'Phụ lục 04'!G1062</f>
        <v>Hạng III</v>
      </c>
      <c r="F577" s="52"/>
    </row>
    <row r="578" spans="1:6" s="73" customFormat="1" hidden="1" outlineLevel="1" collapsed="1" x14ac:dyDescent="0.25">
      <c r="A578" s="42"/>
      <c r="B578" s="42"/>
      <c r="C578" s="26" t="s">
        <v>100</v>
      </c>
      <c r="D578" s="39" t="s">
        <v>101</v>
      </c>
      <c r="E578" s="22"/>
      <c r="F578" s="52"/>
    </row>
    <row r="579" spans="1:6" s="73" customFormat="1" ht="55.9" hidden="1" customHeight="1" outlineLevel="2" x14ac:dyDescent="0.25">
      <c r="A579" s="42" t="str">
        <f>'Phụ lục 04'!A1064</f>
        <v>CMDC-26</v>
      </c>
      <c r="B579" s="42" t="str">
        <f>'Phụ lục 04'!B1064</f>
        <v>CMDC-26.3</v>
      </c>
      <c r="C579" s="26">
        <f>C577+1</f>
        <v>71</v>
      </c>
      <c r="D579" s="176" t="s">
        <v>504</v>
      </c>
      <c r="E579" s="22" t="str">
        <f>'Phụ lục 04'!G1064</f>
        <v>Hạng III</v>
      </c>
      <c r="F579" s="52"/>
    </row>
    <row r="580" spans="1:6" s="73" customFormat="1" hidden="1" outlineLevel="1" collapsed="1" x14ac:dyDescent="0.25">
      <c r="A580" s="42"/>
      <c r="B580" s="42"/>
      <c r="C580" s="26" t="s">
        <v>102</v>
      </c>
      <c r="D580" s="39" t="s">
        <v>499</v>
      </c>
      <c r="E580" s="22"/>
      <c r="F580" s="52"/>
    </row>
    <row r="581" spans="1:6" s="73" customFormat="1" ht="55.9" hidden="1" customHeight="1" outlineLevel="2" x14ac:dyDescent="0.25">
      <c r="A581" s="42" t="str">
        <f>'Phụ lục 04'!A1066</f>
        <v>CMDC-65</v>
      </c>
      <c r="B581" s="42" t="str">
        <f>'Phụ lục 04'!B1066</f>
        <v>CMDC-65.1</v>
      </c>
      <c r="C581" s="26">
        <f>C579+1</f>
        <v>72</v>
      </c>
      <c r="D581" s="176" t="s">
        <v>127</v>
      </c>
      <c r="E581" s="22" t="str">
        <f>'Phụ lục 04'!G1066</f>
        <v>Hạng IV</v>
      </c>
      <c r="F581" s="52"/>
    </row>
    <row r="582" spans="1:6" s="73" customFormat="1" ht="55.9" hidden="1" customHeight="1" outlineLevel="2" x14ac:dyDescent="0.25">
      <c r="A582" s="42" t="str">
        <f>'Phụ lục 04'!A1067</f>
        <v>CMDC-66</v>
      </c>
      <c r="B582" s="42" t="str">
        <f>'Phụ lục 04'!B1067</f>
        <v>CMDC-66.1</v>
      </c>
      <c r="C582" s="27">
        <f>C581+1</f>
        <v>73</v>
      </c>
      <c r="D582" s="176" t="s">
        <v>500</v>
      </c>
      <c r="E582" s="22" t="str">
        <f>'Phụ lục 04'!G1067</f>
        <v>Hạng IV</v>
      </c>
      <c r="F582" s="52"/>
    </row>
    <row r="583" spans="1:6" s="73" customFormat="1" ht="55.9" hidden="1" customHeight="1" outlineLevel="2" x14ac:dyDescent="0.25">
      <c r="A583" s="42" t="str">
        <f>'Phụ lục 04'!A1068</f>
        <v>CMDC-67</v>
      </c>
      <c r="B583" s="42" t="str">
        <f>'Phụ lục 04'!B1068</f>
        <v>CMDC-67.1</v>
      </c>
      <c r="C583" s="27">
        <f t="shared" ref="C583:C584" si="25">C582+1</f>
        <v>74</v>
      </c>
      <c r="D583" s="176" t="s">
        <v>975</v>
      </c>
      <c r="E583" s="22" t="str">
        <f>'Phụ lục 04'!G1068</f>
        <v>Hạng III</v>
      </c>
      <c r="F583" s="52"/>
    </row>
    <row r="584" spans="1:6" s="73" customFormat="1" ht="55.9" hidden="1" customHeight="1" outlineLevel="2" x14ac:dyDescent="0.25">
      <c r="A584" s="42" t="str">
        <f>'Phụ lục 04'!A1069</f>
        <v>CMDC-68</v>
      </c>
      <c r="B584" s="42" t="str">
        <f>'Phụ lục 04'!B1069</f>
        <v>CMDC-68.1</v>
      </c>
      <c r="C584" s="27">
        <f t="shared" si="25"/>
        <v>75</v>
      </c>
      <c r="D584" s="176" t="s">
        <v>501</v>
      </c>
      <c r="E584" s="22" t="str">
        <f>'Phụ lục 04'!G1069</f>
        <v>Hạng III</v>
      </c>
      <c r="F584" s="52"/>
    </row>
    <row r="585" spans="1:6" s="73" customFormat="1" hidden="1" outlineLevel="1" collapsed="1" x14ac:dyDescent="0.25">
      <c r="A585" s="42"/>
      <c r="B585" s="42"/>
      <c r="C585" s="26" t="s">
        <v>103</v>
      </c>
      <c r="D585" s="39" t="s">
        <v>502</v>
      </c>
      <c r="E585" s="22"/>
      <c r="F585" s="52"/>
    </row>
    <row r="586" spans="1:6" s="73" customFormat="1" ht="55.9" hidden="1" customHeight="1" outlineLevel="2" x14ac:dyDescent="0.25">
      <c r="A586" s="42" t="str">
        <f>'Phụ lục 04'!A1071</f>
        <v>CMDC-18</v>
      </c>
      <c r="B586" s="42" t="str">
        <f>'Phụ lục 04'!B1071</f>
        <v>CMDC-18.3</v>
      </c>
      <c r="C586" s="26">
        <f>C584+1</f>
        <v>76</v>
      </c>
      <c r="D586" s="7" t="s">
        <v>464</v>
      </c>
      <c r="E586" s="22" t="str">
        <f>'Phụ lục 04'!G1071</f>
        <v>Hạng II</v>
      </c>
      <c r="F586" s="52"/>
    </row>
    <row r="587" spans="1:6" s="73" customFormat="1" ht="55.9" hidden="1" customHeight="1" outlineLevel="2" x14ac:dyDescent="0.25">
      <c r="A587" s="42" t="str">
        <f>'Phụ lục 04'!A1072</f>
        <v>CMDC-26</v>
      </c>
      <c r="B587" s="42" t="str">
        <f>'Phụ lục 04'!B1072</f>
        <v>CMDC-26.4</v>
      </c>
      <c r="C587" s="26">
        <f t="shared" ref="C587:C591" si="26">C586+1</f>
        <v>77</v>
      </c>
      <c r="D587" s="7" t="s">
        <v>504</v>
      </c>
      <c r="E587" s="22" t="str">
        <f>'Phụ lục 04'!G1072</f>
        <v>Hạng III</v>
      </c>
      <c r="F587" s="52"/>
    </row>
    <row r="588" spans="1:6" s="73" customFormat="1" ht="55.9" hidden="1" customHeight="1" outlineLevel="2" x14ac:dyDescent="0.25">
      <c r="A588" s="42" t="str">
        <f>'Phụ lục 04'!A1073</f>
        <v>CMDC-69</v>
      </c>
      <c r="B588" s="42" t="str">
        <f>'Phụ lục 04'!B1073</f>
        <v>CMDC-69.1</v>
      </c>
      <c r="C588" s="26">
        <f t="shared" si="26"/>
        <v>78</v>
      </c>
      <c r="D588" s="138" t="s">
        <v>105</v>
      </c>
      <c r="E588" s="22" t="str">
        <f>'Phụ lục 04'!G1073</f>
        <v>Hạng III</v>
      </c>
      <c r="F588" s="52"/>
    </row>
    <row r="589" spans="1:6" s="73" customFormat="1" ht="55.9" hidden="1" customHeight="1" outlineLevel="2" x14ac:dyDescent="0.25">
      <c r="A589" s="42" t="str">
        <f>'Phụ lục 04'!A1074</f>
        <v>CMDC-38</v>
      </c>
      <c r="B589" s="42" t="str">
        <f>'Phụ lục 04'!B1074</f>
        <v>CMDC-38.2</v>
      </c>
      <c r="C589" s="26">
        <f t="shared" si="26"/>
        <v>79</v>
      </c>
      <c r="D589" s="138" t="s">
        <v>106</v>
      </c>
      <c r="E589" s="22" t="str">
        <f>'Phụ lục 04'!G1074</f>
        <v>Hạng III</v>
      </c>
      <c r="F589" s="52"/>
    </row>
    <row r="590" spans="1:6" s="73" customFormat="1" ht="55.9" hidden="1" customHeight="1" outlineLevel="2" x14ac:dyDescent="0.25">
      <c r="A590" s="42" t="str">
        <f>'Phụ lục 04'!A1075</f>
        <v>CMDC-41</v>
      </c>
      <c r="B590" s="42" t="str">
        <f>'Phụ lục 04'!B1075</f>
        <v>CMDC-41.2</v>
      </c>
      <c r="C590" s="26">
        <f t="shared" si="26"/>
        <v>80</v>
      </c>
      <c r="D590" s="138" t="s">
        <v>485</v>
      </c>
      <c r="E590" s="22" t="str">
        <f>'Phụ lục 04'!G1075</f>
        <v>Hạng II</v>
      </c>
      <c r="F590" s="52"/>
    </row>
    <row r="591" spans="1:6" s="73" customFormat="1" ht="55.9" hidden="1" customHeight="1" outlineLevel="2" x14ac:dyDescent="0.25">
      <c r="A591" s="42" t="str">
        <f>'Phụ lục 04'!A1076</f>
        <v>CMDC-40</v>
      </c>
      <c r="B591" s="42" t="str">
        <f>'Phụ lục 04'!B1076</f>
        <v>CMDC-40.2</v>
      </c>
      <c r="C591" s="26">
        <f t="shared" si="26"/>
        <v>81</v>
      </c>
      <c r="D591" s="138" t="s">
        <v>484</v>
      </c>
      <c r="E591" s="22" t="str">
        <f>'Phụ lục 04'!G1076</f>
        <v>Hạng II</v>
      </c>
      <c r="F591" s="52"/>
    </row>
    <row r="592" spans="1:6" s="73" customFormat="1" hidden="1" outlineLevel="1" collapsed="1" x14ac:dyDescent="0.25">
      <c r="A592" s="42"/>
      <c r="B592" s="42"/>
      <c r="C592" s="26" t="s">
        <v>107</v>
      </c>
      <c r="D592" s="39" t="s">
        <v>128</v>
      </c>
      <c r="E592" s="22"/>
      <c r="F592" s="52"/>
    </row>
    <row r="593" spans="1:6" s="73" customFormat="1" ht="55.9" hidden="1" customHeight="1" outlineLevel="2" x14ac:dyDescent="0.25">
      <c r="A593" s="42" t="str">
        <f>'Phụ lục 04'!A1078</f>
        <v>CMDC-13</v>
      </c>
      <c r="B593" s="42" t="str">
        <f>'Phụ lục 04'!B1078</f>
        <v>CMDC-13.2</v>
      </c>
      <c r="C593" s="26">
        <f>C591+1</f>
        <v>82</v>
      </c>
      <c r="D593" s="138" t="s">
        <v>976</v>
      </c>
      <c r="E593" s="22" t="str">
        <f>'Phụ lục 04'!G1078</f>
        <v>Hạng III</v>
      </c>
      <c r="F593" s="52"/>
    </row>
    <row r="594" spans="1:6" s="73" customFormat="1" ht="55.9" hidden="1" customHeight="1" outlineLevel="2" x14ac:dyDescent="0.25">
      <c r="A594" s="42" t="str">
        <f>'Phụ lục 04'!A1079</f>
        <v>CMDC-9</v>
      </c>
      <c r="B594" s="42" t="str">
        <f>'Phụ lục 04'!B1079</f>
        <v>CMDC-9.3</v>
      </c>
      <c r="C594" s="26">
        <f t="shared" ref="C594:C597" si="27">C593+1</f>
        <v>83</v>
      </c>
      <c r="D594" s="138" t="s">
        <v>977</v>
      </c>
      <c r="E594" s="22" t="str">
        <f>'Phụ lục 04'!G1079</f>
        <v>Hạng III</v>
      </c>
      <c r="F594" s="52"/>
    </row>
    <row r="595" spans="1:6" s="73" customFormat="1" ht="55.9" hidden="1" customHeight="1" outlineLevel="2" x14ac:dyDescent="0.25">
      <c r="A595" s="42" t="str">
        <f>'Phụ lục 04'!A1080</f>
        <v>CMDC-2</v>
      </c>
      <c r="B595" s="42" t="str">
        <f>'Phụ lục 04'!B1080</f>
        <v>CMDC-2.3</v>
      </c>
      <c r="C595" s="26">
        <f t="shared" si="27"/>
        <v>84</v>
      </c>
      <c r="D595" s="138" t="s">
        <v>978</v>
      </c>
      <c r="E595" s="22" t="str">
        <f>'Phụ lục 04'!G1080</f>
        <v>Hạng III</v>
      </c>
      <c r="F595" s="52"/>
    </row>
    <row r="596" spans="1:6" s="73" customFormat="1" ht="55.9" hidden="1" customHeight="1" outlineLevel="2" x14ac:dyDescent="0.25">
      <c r="A596" s="42" t="str">
        <f>'Phụ lục 04'!A1081</f>
        <v>CMDC-26</v>
      </c>
      <c r="B596" s="42" t="str">
        <f>'Phụ lục 04'!B1081</f>
        <v>CMDC-26.5</v>
      </c>
      <c r="C596" s="26">
        <f t="shared" si="27"/>
        <v>85</v>
      </c>
      <c r="D596" s="138" t="s">
        <v>504</v>
      </c>
      <c r="E596" s="22" t="str">
        <f>'Phụ lục 04'!G1081</f>
        <v>Hạng III</v>
      </c>
      <c r="F596" s="52"/>
    </row>
    <row r="597" spans="1:6" s="73" customFormat="1" ht="55.9" hidden="1" customHeight="1" outlineLevel="2" x14ac:dyDescent="0.25">
      <c r="A597" s="42" t="str">
        <f>'Phụ lục 04'!A1082</f>
        <v>CMDC-18</v>
      </c>
      <c r="B597" s="42" t="str">
        <f>'Phụ lục 04'!B1082</f>
        <v>CMDC-18.4</v>
      </c>
      <c r="C597" s="26">
        <f t="shared" si="27"/>
        <v>86</v>
      </c>
      <c r="D597" s="138" t="s">
        <v>464</v>
      </c>
      <c r="E597" s="22" t="str">
        <f>'Phụ lục 04'!G1082</f>
        <v>Hạng II</v>
      </c>
      <c r="F597" s="52"/>
    </row>
    <row r="598" spans="1:6" s="73" customFormat="1" hidden="1" outlineLevel="1" collapsed="1" x14ac:dyDescent="0.25">
      <c r="A598" s="42"/>
      <c r="B598" s="42"/>
      <c r="C598" s="26" t="s">
        <v>108</v>
      </c>
      <c r="D598" s="39" t="s">
        <v>503</v>
      </c>
      <c r="E598" s="22"/>
      <c r="F598" s="52"/>
    </row>
    <row r="599" spans="1:6" s="73" customFormat="1" ht="55.9" hidden="1" customHeight="1" outlineLevel="2" x14ac:dyDescent="0.25">
      <c r="A599" s="42" t="str">
        <f>'Phụ lục 04'!A1084</f>
        <v>CMDC-26</v>
      </c>
      <c r="B599" s="42" t="str">
        <f>'Phụ lục 04'!B1084</f>
        <v>CMDC-26.6</v>
      </c>
      <c r="C599" s="26">
        <f>C597+1</f>
        <v>87</v>
      </c>
      <c r="D599" s="39" t="s">
        <v>504</v>
      </c>
      <c r="E599" s="22" t="str">
        <f>'Phụ lục 04'!G1084</f>
        <v>Hạng III</v>
      </c>
      <c r="F599" s="52"/>
    </row>
    <row r="600" spans="1:6" s="73" customFormat="1" hidden="1" outlineLevel="1" collapsed="1" x14ac:dyDescent="0.25">
      <c r="A600" s="42"/>
      <c r="B600" s="42"/>
      <c r="C600" s="26" t="s">
        <v>109</v>
      </c>
      <c r="D600" s="39" t="s">
        <v>505</v>
      </c>
      <c r="E600" s="22"/>
      <c r="F600" s="52"/>
    </row>
    <row r="601" spans="1:6" s="73" customFormat="1" ht="55.9" hidden="1" customHeight="1" outlineLevel="2" x14ac:dyDescent="0.25">
      <c r="A601" s="42" t="str">
        <f>'Phụ lục 04'!A1086</f>
        <v>CMDC-70</v>
      </c>
      <c r="B601" s="42" t="str">
        <f>'Phụ lục 04'!B1086</f>
        <v>CMDC-70.1</v>
      </c>
      <c r="C601" s="26">
        <f t="shared" ref="C601" si="28">C599+1</f>
        <v>88</v>
      </c>
      <c r="D601" s="138" t="s">
        <v>125</v>
      </c>
      <c r="E601" s="22" t="str">
        <f>'Phụ lục 04'!G1086</f>
        <v>Hạng III</v>
      </c>
      <c r="F601" s="52"/>
    </row>
    <row r="602" spans="1:6" s="81" customFormat="1" ht="55.9" hidden="1" customHeight="1" outlineLevel="2" x14ac:dyDescent="0.25">
      <c r="A602" s="27" t="str">
        <f>'Phụ lục 04'!A1087</f>
        <v>CMDC-71</v>
      </c>
      <c r="B602" s="27" t="str">
        <f>'Phụ lục 04'!B1087</f>
        <v>CMDC-71.1</v>
      </c>
      <c r="C602" s="26">
        <f t="shared" ref="C602:C605" si="29">C601+1</f>
        <v>89</v>
      </c>
      <c r="D602" s="138" t="s">
        <v>979</v>
      </c>
      <c r="E602" s="26" t="str">
        <f>'Phụ lục 04'!G1087</f>
        <v>Hạng III</v>
      </c>
      <c r="F602" s="28"/>
    </row>
    <row r="603" spans="1:6" s="73" customFormat="1" ht="55.9" hidden="1" customHeight="1" outlineLevel="2" x14ac:dyDescent="0.25">
      <c r="A603" s="42" t="str">
        <f>'Phụ lục 04'!A1088</f>
        <v>CMDC-72</v>
      </c>
      <c r="B603" s="42" t="str">
        <f>'Phụ lục 04'!B1088</f>
        <v>CMDC-72.1</v>
      </c>
      <c r="C603" s="26">
        <f t="shared" si="29"/>
        <v>90</v>
      </c>
      <c r="D603" s="176" t="s">
        <v>980</v>
      </c>
      <c r="E603" s="22" t="str">
        <f>'Phụ lục 04'!G1088</f>
        <v>Hạng III</v>
      </c>
      <c r="F603" s="52"/>
    </row>
    <row r="604" spans="1:6" s="73" customFormat="1" ht="55.9" hidden="1" customHeight="1" outlineLevel="2" x14ac:dyDescent="0.25">
      <c r="A604" s="42" t="str">
        <f>'Phụ lục 04'!A1089</f>
        <v>CMDC-73</v>
      </c>
      <c r="B604" s="42" t="str">
        <f>'Phụ lục 04'!B1089</f>
        <v>CMDC-73.1</v>
      </c>
      <c r="C604" s="26">
        <f t="shared" si="29"/>
        <v>91</v>
      </c>
      <c r="D604" s="138" t="s">
        <v>981</v>
      </c>
      <c r="E604" s="22" t="str">
        <f>'Phụ lục 04'!G1089</f>
        <v>Hạng II</v>
      </c>
      <c r="F604" s="52"/>
    </row>
    <row r="605" spans="1:6" s="73" customFormat="1" ht="55.9" hidden="1" customHeight="1" outlineLevel="2" x14ac:dyDescent="0.25">
      <c r="A605" s="42" t="str">
        <f>'Phụ lục 04'!A1090</f>
        <v>CMDC-74</v>
      </c>
      <c r="B605" s="42" t="str">
        <f>'Phụ lục 04'!B1090</f>
        <v>CMDC-74.1</v>
      </c>
      <c r="C605" s="26">
        <f t="shared" si="29"/>
        <v>92</v>
      </c>
      <c r="D605" s="138" t="s">
        <v>506</v>
      </c>
      <c r="E605" s="22" t="str">
        <f>'Phụ lục 04'!G1090</f>
        <v>Hạng II</v>
      </c>
      <c r="F605" s="52"/>
    </row>
    <row r="606" spans="1:6" s="73" customFormat="1" hidden="1" outlineLevel="1" collapsed="1" x14ac:dyDescent="0.25">
      <c r="A606" s="42"/>
      <c r="B606" s="42"/>
      <c r="C606" s="26" t="s">
        <v>110</v>
      </c>
      <c r="D606" s="39" t="s">
        <v>507</v>
      </c>
      <c r="E606" s="22"/>
      <c r="F606" s="52"/>
    </row>
    <row r="607" spans="1:6" s="73" customFormat="1" ht="55.9" hidden="1" customHeight="1" outlineLevel="2" x14ac:dyDescent="0.25">
      <c r="A607" s="42" t="str">
        <f>'Phụ lục 04'!A1092</f>
        <v>CMDC-26</v>
      </c>
      <c r="B607" s="42" t="str">
        <f>'Phụ lục 04'!B1092</f>
        <v>CMDC-26.7</v>
      </c>
      <c r="C607" s="26">
        <f>C605+1</f>
        <v>93</v>
      </c>
      <c r="D607" s="138" t="s">
        <v>504</v>
      </c>
      <c r="E607" s="22" t="str">
        <f>'Phụ lục 04'!G1092</f>
        <v>Hạng III</v>
      </c>
      <c r="F607" s="52"/>
    </row>
    <row r="608" spans="1:6" s="73" customFormat="1" ht="55.9" hidden="1" customHeight="1" outlineLevel="2" x14ac:dyDescent="0.25">
      <c r="A608" s="42" t="str">
        <f>'Phụ lục 04'!A1093</f>
        <v>CMDC-18</v>
      </c>
      <c r="B608" s="42" t="str">
        <f>'Phụ lục 04'!B1093</f>
        <v>CMDC-18.5</v>
      </c>
      <c r="C608" s="26">
        <f t="shared" ref="C608:C609" si="30">C607+1</f>
        <v>94</v>
      </c>
      <c r="D608" s="138" t="s">
        <v>464</v>
      </c>
      <c r="E608" s="22" t="str">
        <f>'Phụ lục 04'!G1093</f>
        <v>Hạng III</v>
      </c>
      <c r="F608" s="52"/>
    </row>
    <row r="609" spans="1:6" s="73" customFormat="1" ht="55.9" hidden="1" customHeight="1" outlineLevel="2" x14ac:dyDescent="0.25">
      <c r="A609" s="42" t="str">
        <f>'Phụ lục 04'!A1094</f>
        <v>CMDC-38</v>
      </c>
      <c r="B609" s="42" t="str">
        <f>'Phụ lục 04'!B1094</f>
        <v>CMDC-38.2</v>
      </c>
      <c r="C609" s="26">
        <f t="shared" si="30"/>
        <v>95</v>
      </c>
      <c r="D609" s="17" t="s">
        <v>106</v>
      </c>
      <c r="E609" s="22" t="str">
        <f>'Phụ lục 04'!G1094</f>
        <v>KTV</v>
      </c>
      <c r="F609" s="52"/>
    </row>
    <row r="610" spans="1:6" s="73" customFormat="1" hidden="1" outlineLevel="1" collapsed="1" x14ac:dyDescent="0.25">
      <c r="A610" s="42"/>
      <c r="B610" s="42"/>
      <c r="C610" s="27" t="s">
        <v>111</v>
      </c>
      <c r="D610" s="39" t="s">
        <v>990</v>
      </c>
      <c r="E610" s="22"/>
      <c r="F610" s="52"/>
    </row>
    <row r="611" spans="1:6" s="73" customFormat="1" hidden="1" outlineLevel="2" collapsed="1" x14ac:dyDescent="0.25">
      <c r="A611" s="42"/>
      <c r="B611" s="42"/>
      <c r="C611" s="126"/>
      <c r="D611" s="138" t="s">
        <v>504</v>
      </c>
      <c r="E611" s="22" t="str">
        <f>'Phụ lục 04'!G1096</f>
        <v>Hạng III</v>
      </c>
      <c r="F611" s="52"/>
    </row>
    <row r="612" spans="1:6" s="73" customFormat="1" ht="55.9" hidden="1" customHeight="1" outlineLevel="3" x14ac:dyDescent="0.25">
      <c r="A612" s="42" t="str">
        <f>'Phụ lục 04'!A1097</f>
        <v>CMDC-26</v>
      </c>
      <c r="B612" s="42" t="str">
        <f>'Phụ lục 04'!B1097</f>
        <v>CMDC-26.8</v>
      </c>
      <c r="C612" s="42">
        <f>C609+1</f>
        <v>96</v>
      </c>
      <c r="D612" s="78" t="s">
        <v>10</v>
      </c>
      <c r="E612" s="22" t="str">
        <f>'Phụ lục 04'!G1097</f>
        <v>Hạng III</v>
      </c>
      <c r="F612" s="52"/>
    </row>
    <row r="613" spans="1:6" s="73" customFormat="1" ht="55.9" hidden="1" customHeight="1" outlineLevel="3" x14ac:dyDescent="0.25">
      <c r="A613" s="42" t="str">
        <f>'Phụ lục 04'!A1098</f>
        <v>CMDC-26</v>
      </c>
      <c r="B613" s="42" t="str">
        <f>'Phụ lục 04'!B1098</f>
        <v>CMDC-26.9</v>
      </c>
      <c r="C613" s="42">
        <f t="shared" ref="C613:C623" si="31">C612+1</f>
        <v>97</v>
      </c>
      <c r="D613" s="78" t="s">
        <v>9</v>
      </c>
      <c r="E613" s="22" t="str">
        <f>'Phụ lục 04'!G1098</f>
        <v>Hạng III</v>
      </c>
      <c r="F613" s="52"/>
    </row>
    <row r="614" spans="1:6" s="73" customFormat="1" ht="55.9" hidden="1" customHeight="1" outlineLevel="3" x14ac:dyDescent="0.25">
      <c r="A614" s="42" t="str">
        <f>'Phụ lục 04'!A1099</f>
        <v>CMDC-26</v>
      </c>
      <c r="B614" s="42" t="str">
        <f>'Phụ lục 04'!B1099</f>
        <v>CMDC-26.10</v>
      </c>
      <c r="C614" s="42">
        <f t="shared" si="31"/>
        <v>98</v>
      </c>
      <c r="D614" s="78" t="s">
        <v>991</v>
      </c>
      <c r="E614" s="22" t="str">
        <f>'Phụ lục 04'!G1099</f>
        <v>Hạng III</v>
      </c>
      <c r="F614" s="52"/>
    </row>
    <row r="615" spans="1:6" s="73" customFormat="1" ht="55.9" hidden="1" customHeight="1" outlineLevel="3" x14ac:dyDescent="0.25">
      <c r="A615" s="42" t="str">
        <f>'Phụ lục 04'!A1100</f>
        <v>CMDC-26</v>
      </c>
      <c r="B615" s="42" t="str">
        <f>'Phụ lục 04'!B1100</f>
        <v>CMDC-26.11</v>
      </c>
      <c r="C615" s="42">
        <f t="shared" si="31"/>
        <v>99</v>
      </c>
      <c r="D615" s="78" t="s">
        <v>12</v>
      </c>
      <c r="E615" s="22" t="str">
        <f>'Phụ lục 04'!G1100</f>
        <v>Hạng III</v>
      </c>
      <c r="F615" s="52"/>
    </row>
    <row r="616" spans="1:6" s="73" customFormat="1" ht="55.9" hidden="1" customHeight="1" outlineLevel="3" x14ac:dyDescent="0.25">
      <c r="A616" s="42" t="str">
        <f>'Phụ lục 04'!A1101</f>
        <v>CMDC-26</v>
      </c>
      <c r="B616" s="42" t="str">
        <f>'Phụ lục 04'!B1101</f>
        <v>CMDC-26.12</v>
      </c>
      <c r="C616" s="42">
        <f t="shared" si="31"/>
        <v>100</v>
      </c>
      <c r="D616" s="78" t="s">
        <v>13</v>
      </c>
      <c r="E616" s="22" t="str">
        <f>'Phụ lục 04'!G1101</f>
        <v>Hạng III</v>
      </c>
      <c r="F616" s="52"/>
    </row>
    <row r="617" spans="1:6" s="73" customFormat="1" ht="55.9" hidden="1" customHeight="1" outlineLevel="3" x14ac:dyDescent="0.25">
      <c r="A617" s="42" t="str">
        <f>'Phụ lục 04'!A1102</f>
        <v>CMDC-26</v>
      </c>
      <c r="B617" s="42" t="str">
        <f>'Phụ lục 04'!B1102</f>
        <v>CMDC-26.13</v>
      </c>
      <c r="C617" s="42">
        <f t="shared" si="31"/>
        <v>101</v>
      </c>
      <c r="D617" s="78" t="s">
        <v>14</v>
      </c>
      <c r="E617" s="22" t="str">
        <f>'Phụ lục 04'!G1102</f>
        <v>Hạng III</v>
      </c>
      <c r="F617" s="52"/>
    </row>
    <row r="618" spans="1:6" s="73" customFormat="1" ht="55.9" hidden="1" customHeight="1" outlineLevel="3" x14ac:dyDescent="0.25">
      <c r="A618" s="42" t="str">
        <f>'Phụ lục 04'!A1103</f>
        <v>CMDC-26</v>
      </c>
      <c r="B618" s="42" t="str">
        <f>'Phụ lục 04'!B1103</f>
        <v>CMDC-26.14</v>
      </c>
      <c r="C618" s="42">
        <f t="shared" si="31"/>
        <v>102</v>
      </c>
      <c r="D618" s="78" t="s">
        <v>54</v>
      </c>
      <c r="E618" s="22" t="str">
        <f>'Phụ lục 04'!G1103</f>
        <v>Hạng III</v>
      </c>
      <c r="F618" s="52"/>
    </row>
    <row r="619" spans="1:6" s="73" customFormat="1" ht="55.9" hidden="1" customHeight="1" outlineLevel="3" x14ac:dyDescent="0.25">
      <c r="A619" s="42" t="str">
        <f>'Phụ lục 04'!A1104</f>
        <v>CMDC-26</v>
      </c>
      <c r="B619" s="42" t="str">
        <f>'Phụ lục 04'!B1104</f>
        <v>CMDC-26.15</v>
      </c>
      <c r="C619" s="42">
        <f t="shared" si="31"/>
        <v>103</v>
      </c>
      <c r="D619" s="78" t="s">
        <v>15</v>
      </c>
      <c r="E619" s="22" t="str">
        <f>'Phụ lục 04'!G1104</f>
        <v>Hạng III</v>
      </c>
      <c r="F619" s="52"/>
    </row>
    <row r="620" spans="1:6" s="73" customFormat="1" ht="55.9" hidden="1" customHeight="1" outlineLevel="3" x14ac:dyDescent="0.25">
      <c r="A620" s="42" t="str">
        <f>'Phụ lục 04'!A1105</f>
        <v>CMDC-26</v>
      </c>
      <c r="B620" s="42" t="str">
        <f>'Phụ lục 04'!B1105</f>
        <v>CMDC-26.16</v>
      </c>
      <c r="C620" s="42">
        <f t="shared" si="31"/>
        <v>104</v>
      </c>
      <c r="D620" s="78" t="s">
        <v>16</v>
      </c>
      <c r="E620" s="22" t="str">
        <f>'Phụ lục 04'!G1105</f>
        <v>Hạng III</v>
      </c>
      <c r="F620" s="52"/>
    </row>
    <row r="621" spans="1:6" s="73" customFormat="1" ht="55.9" hidden="1" customHeight="1" outlineLevel="3" x14ac:dyDescent="0.25">
      <c r="A621" s="42" t="str">
        <f>'Phụ lục 04'!A1106</f>
        <v>CMDC-26</v>
      </c>
      <c r="B621" s="42" t="str">
        <f>'Phụ lục 04'!B1106</f>
        <v>CMDC-26.17</v>
      </c>
      <c r="C621" s="42">
        <f t="shared" si="31"/>
        <v>105</v>
      </c>
      <c r="D621" s="78" t="s">
        <v>19</v>
      </c>
      <c r="E621" s="22" t="str">
        <f>'Phụ lục 04'!G1106</f>
        <v>Hạng III</v>
      </c>
      <c r="F621" s="52"/>
    </row>
    <row r="622" spans="1:6" s="73" customFormat="1" ht="55.9" hidden="1" customHeight="1" outlineLevel="3" x14ac:dyDescent="0.25">
      <c r="A622" s="42" t="str">
        <f>'Phụ lục 04'!A1107</f>
        <v>CMDC-26</v>
      </c>
      <c r="B622" s="42" t="str">
        <f>'Phụ lục 04'!B1107</f>
        <v>CMDC-26.18</v>
      </c>
      <c r="C622" s="42">
        <f t="shared" si="31"/>
        <v>106</v>
      </c>
      <c r="D622" s="78" t="s">
        <v>17</v>
      </c>
      <c r="E622" s="22" t="str">
        <f>'Phụ lục 04'!G1107</f>
        <v>Hạng III</v>
      </c>
      <c r="F622" s="52"/>
    </row>
    <row r="623" spans="1:6" s="73" customFormat="1" ht="55.9" hidden="1" customHeight="1" outlineLevel="3" x14ac:dyDescent="0.25">
      <c r="A623" s="42" t="str">
        <f>'Phụ lục 04'!A1108</f>
        <v>CMDC-26</v>
      </c>
      <c r="B623" s="42" t="str">
        <f>'Phụ lục 04'!B1108</f>
        <v>CMDC-26.19</v>
      </c>
      <c r="C623" s="42">
        <f t="shared" si="31"/>
        <v>107</v>
      </c>
      <c r="D623" s="78" t="s">
        <v>18</v>
      </c>
      <c r="E623" s="22" t="str">
        <f>'Phụ lục 04'!G1108</f>
        <v>Hạng III</v>
      </c>
      <c r="F623" s="52"/>
    </row>
    <row r="624" spans="1:6" s="73" customFormat="1" hidden="1" outlineLevel="2" x14ac:dyDescent="0.25">
      <c r="A624" s="42"/>
      <c r="B624" s="42"/>
      <c r="C624" s="126"/>
      <c r="D624" s="138" t="s">
        <v>464</v>
      </c>
      <c r="E624" s="22" t="s">
        <v>366</v>
      </c>
      <c r="F624" s="52"/>
    </row>
    <row r="625" spans="1:6" s="81" customFormat="1" ht="55.9" hidden="1" customHeight="1" outlineLevel="3" x14ac:dyDescent="0.25">
      <c r="A625" s="27" t="str">
        <f>'Phụ lục 04'!A1110</f>
        <v>CMDC-18</v>
      </c>
      <c r="B625" s="27" t="str">
        <f>'Phụ lục 04'!B1110</f>
        <v>CMDC-18.6</v>
      </c>
      <c r="C625" s="27">
        <f>C623+1</f>
        <v>108</v>
      </c>
      <c r="D625" s="78" t="s">
        <v>9</v>
      </c>
      <c r="E625" s="26" t="str">
        <f>'Phụ lục 04'!G1110</f>
        <v>Hạng II</v>
      </c>
      <c r="F625" s="28"/>
    </row>
    <row r="626" spans="1:6" s="73" customFormat="1" ht="55.9" hidden="1" customHeight="1" outlineLevel="3" x14ac:dyDescent="0.25">
      <c r="A626" s="42" t="str">
        <f>'Phụ lục 04'!A1111</f>
        <v>CMDC-18</v>
      </c>
      <c r="B626" s="42" t="str">
        <f>'Phụ lục 04'!B1111</f>
        <v>CMDC-18.7</v>
      </c>
      <c r="C626" s="42">
        <f t="shared" ref="C626:C633" si="32">C625+1</f>
        <v>109</v>
      </c>
      <c r="D626" s="78" t="s">
        <v>12</v>
      </c>
      <c r="E626" s="22" t="str">
        <f>'Phụ lục 04'!G1111</f>
        <v>Hạng II</v>
      </c>
      <c r="F626" s="52"/>
    </row>
    <row r="627" spans="1:6" s="73" customFormat="1" ht="55.9" hidden="1" customHeight="1" outlineLevel="3" x14ac:dyDescent="0.25">
      <c r="A627" s="42" t="str">
        <f>'Phụ lục 04'!A1112</f>
        <v>CMDC-18</v>
      </c>
      <c r="B627" s="42" t="str">
        <f>'Phụ lục 04'!B1112</f>
        <v>CMDC-18.8</v>
      </c>
      <c r="C627" s="42">
        <f t="shared" si="32"/>
        <v>110</v>
      </c>
      <c r="D627" s="78" t="s">
        <v>13</v>
      </c>
      <c r="E627" s="22" t="str">
        <f>'Phụ lục 04'!G1112</f>
        <v>Hạng II</v>
      </c>
      <c r="F627" s="52"/>
    </row>
    <row r="628" spans="1:6" s="73" customFormat="1" ht="55.9" hidden="1" customHeight="1" outlineLevel="3" x14ac:dyDescent="0.25">
      <c r="A628" s="42" t="str">
        <f>'Phụ lục 04'!A1113</f>
        <v>CMDC-18</v>
      </c>
      <c r="B628" s="42" t="str">
        <f>'Phụ lục 04'!B1113</f>
        <v>CMDC-18.9</v>
      </c>
      <c r="C628" s="42">
        <f t="shared" si="32"/>
        <v>111</v>
      </c>
      <c r="D628" s="78" t="s">
        <v>434</v>
      </c>
      <c r="E628" s="22" t="str">
        <f>'Phụ lục 04'!G1113</f>
        <v>Hạng II</v>
      </c>
      <c r="F628" s="52"/>
    </row>
    <row r="629" spans="1:6" s="73" customFormat="1" ht="55.9" hidden="1" customHeight="1" outlineLevel="3" x14ac:dyDescent="0.25">
      <c r="A629" s="42" t="str">
        <f>'Phụ lục 04'!A1114</f>
        <v>CMDC-18</v>
      </c>
      <c r="B629" s="42" t="str">
        <f>'Phụ lục 04'!B1114</f>
        <v>CMDC-18.10</v>
      </c>
      <c r="C629" s="42">
        <f t="shared" si="32"/>
        <v>112</v>
      </c>
      <c r="D629" s="78" t="s">
        <v>15</v>
      </c>
      <c r="E629" s="22" t="str">
        <f>'Phụ lục 04'!G1114</f>
        <v>Hạng II</v>
      </c>
      <c r="F629" s="52"/>
    </row>
    <row r="630" spans="1:6" s="73" customFormat="1" ht="55.9" hidden="1" customHeight="1" outlineLevel="3" x14ac:dyDescent="0.25">
      <c r="A630" s="42" t="str">
        <f>'Phụ lục 04'!A1115</f>
        <v>CMDC-18</v>
      </c>
      <c r="B630" s="42" t="str">
        <f>'Phụ lục 04'!B1115</f>
        <v>CMDC-18.11</v>
      </c>
      <c r="C630" s="42">
        <f t="shared" si="32"/>
        <v>113</v>
      </c>
      <c r="D630" s="78" t="s">
        <v>16</v>
      </c>
      <c r="E630" s="22" t="str">
        <f>'Phụ lục 04'!G1115</f>
        <v>Hạng II</v>
      </c>
      <c r="F630" s="52"/>
    </row>
    <row r="631" spans="1:6" s="73" customFormat="1" ht="55.9" hidden="1" customHeight="1" outlineLevel="3" x14ac:dyDescent="0.25">
      <c r="A631" s="42" t="str">
        <f>'Phụ lục 04'!A1116</f>
        <v>CMDC-18</v>
      </c>
      <c r="B631" s="42" t="str">
        <f>'Phụ lục 04'!B1116</f>
        <v>CMDC-18.12</v>
      </c>
      <c r="C631" s="42">
        <f t="shared" si="32"/>
        <v>114</v>
      </c>
      <c r="D631" s="78" t="s">
        <v>19</v>
      </c>
      <c r="E631" s="22" t="str">
        <f>'Phụ lục 04'!G1116</f>
        <v>Hạng II</v>
      </c>
      <c r="F631" s="52"/>
    </row>
    <row r="632" spans="1:6" s="73" customFormat="1" ht="55.9" hidden="1" customHeight="1" outlineLevel="3" x14ac:dyDescent="0.25">
      <c r="A632" s="42" t="str">
        <f>'Phụ lục 04'!A1117</f>
        <v>CMDC-18</v>
      </c>
      <c r="B632" s="42" t="str">
        <f>'Phụ lục 04'!B1117</f>
        <v>CMDC-18.13</v>
      </c>
      <c r="C632" s="42">
        <f t="shared" si="32"/>
        <v>115</v>
      </c>
      <c r="D632" s="78" t="s">
        <v>17</v>
      </c>
      <c r="E632" s="22" t="str">
        <f>'Phụ lục 04'!G1117</f>
        <v>Hạng II</v>
      </c>
      <c r="F632" s="52"/>
    </row>
    <row r="633" spans="1:6" s="73" customFormat="1" ht="55.9" hidden="1" customHeight="1" outlineLevel="3" x14ac:dyDescent="0.25">
      <c r="A633" s="42" t="str">
        <f>'Phụ lục 04'!A1118</f>
        <v>CMDC-18</v>
      </c>
      <c r="B633" s="42" t="str">
        <f>'Phụ lục 04'!B1118</f>
        <v>CMDC-18.14</v>
      </c>
      <c r="C633" s="42">
        <f t="shared" si="32"/>
        <v>116</v>
      </c>
      <c r="D633" s="78" t="s">
        <v>18</v>
      </c>
      <c r="E633" s="22" t="str">
        <f>'Phụ lục 04'!G1118</f>
        <v>Hạng II</v>
      </c>
      <c r="F633" s="52"/>
    </row>
    <row r="634" spans="1:6" s="73" customFormat="1" ht="18" customHeight="1" x14ac:dyDescent="0.25">
      <c r="A634" s="110" t="s">
        <v>940</v>
      </c>
      <c r="B634" s="76"/>
      <c r="C634" s="126"/>
      <c r="D634" s="126"/>
      <c r="E634" s="74"/>
      <c r="F634" s="76"/>
    </row>
    <row r="635" spans="1:6" s="81" customFormat="1" outlineLevel="1" x14ac:dyDescent="0.25">
      <c r="A635" s="27" t="str">
        <f t="shared" ref="A635" si="33">IF(OR(ISTEXT(C635),ISBLANK(C635)),"",_xlfn.CONCAT("HTPV","-",C635))</f>
        <v/>
      </c>
      <c r="B635" s="27"/>
      <c r="C635" s="26"/>
      <c r="D635" s="28" t="s">
        <v>77</v>
      </c>
      <c r="E635" s="40"/>
      <c r="F635" s="32"/>
    </row>
    <row r="636" spans="1:6" s="73" customFormat="1" ht="60.75" customHeight="1" outlineLevel="2" x14ac:dyDescent="0.25">
      <c r="A636" s="106" t="str">
        <f>'Phụ lục 04'!A1121</f>
        <v>HTPV-1</v>
      </c>
      <c r="B636" s="42" t="str">
        <f>'Phụ lục 04'!B1121</f>
        <v>HTPV-1.1</v>
      </c>
      <c r="C636" s="22">
        <v>1</v>
      </c>
      <c r="D636" s="181" t="s">
        <v>513</v>
      </c>
      <c r="E636" s="22" t="s">
        <v>509</v>
      </c>
      <c r="F636" s="76"/>
    </row>
    <row r="637" spans="1:6" s="73" customFormat="1" ht="60.75" customHeight="1" outlineLevel="2" x14ac:dyDescent="0.25">
      <c r="A637" s="106" t="str">
        <f>'Phụ lục 04'!A1122</f>
        <v>HTPV-2</v>
      </c>
      <c r="B637" s="42" t="str">
        <f>'Phụ lục 04'!B1122</f>
        <v>HTPV-2.1</v>
      </c>
      <c r="C637" s="22">
        <v>2</v>
      </c>
      <c r="D637" s="181" t="s">
        <v>995</v>
      </c>
      <c r="E637" s="22" t="s">
        <v>510</v>
      </c>
      <c r="F637" s="76"/>
    </row>
    <row r="638" spans="1:6" s="81" customFormat="1" outlineLevel="1" collapsed="1" x14ac:dyDescent="0.25">
      <c r="A638" s="163"/>
      <c r="B638" s="27"/>
      <c r="C638" s="26"/>
      <c r="D638" s="83" t="s">
        <v>83</v>
      </c>
      <c r="E638" s="26"/>
      <c r="F638" s="32"/>
    </row>
    <row r="639" spans="1:6" s="71" customFormat="1" ht="60.75" hidden="1" customHeight="1" outlineLevel="2" x14ac:dyDescent="0.25">
      <c r="A639" s="106" t="str">
        <f>'Phụ lục 04'!A1124</f>
        <v>HTPV-2</v>
      </c>
      <c r="B639" s="42" t="str">
        <f>'Phụ lục 04'!B1124</f>
        <v>HTPV-2.2</v>
      </c>
      <c r="C639" s="22">
        <v>3</v>
      </c>
      <c r="D639" s="181" t="s">
        <v>995</v>
      </c>
      <c r="E639" s="22" t="s">
        <v>510</v>
      </c>
      <c r="F639" s="77"/>
    </row>
    <row r="640" spans="1:6" s="71" customFormat="1" ht="60.75" hidden="1" customHeight="1" outlineLevel="2" x14ac:dyDescent="0.25">
      <c r="A640" s="106" t="str">
        <f>'Phụ lục 04'!A1125</f>
        <v>HTPV-3</v>
      </c>
      <c r="B640" s="42" t="str">
        <f>'Phụ lục 04'!B1125</f>
        <v>HTPV-3.1</v>
      </c>
      <c r="C640" s="22">
        <v>4</v>
      </c>
      <c r="D640" s="39" t="s">
        <v>114</v>
      </c>
      <c r="E640" s="22" t="s">
        <v>117</v>
      </c>
      <c r="F640" s="77"/>
    </row>
    <row r="641" spans="1:6" s="71" customFormat="1" ht="60.75" hidden="1" customHeight="1" outlineLevel="2" x14ac:dyDescent="0.25">
      <c r="A641" s="106" t="str">
        <f>'Phụ lục 04'!A1126</f>
        <v>HTPV-4</v>
      </c>
      <c r="B641" s="42" t="str">
        <f>'Phụ lục 04'!B1126</f>
        <v>HTPV-4.1</v>
      </c>
      <c r="C641" s="22">
        <v>5</v>
      </c>
      <c r="D641" s="39" t="s">
        <v>115</v>
      </c>
      <c r="E641" s="22" t="s">
        <v>511</v>
      </c>
      <c r="F641" s="77"/>
    </row>
    <row r="642" spans="1:6" s="81" customFormat="1" outlineLevel="1" collapsed="1" x14ac:dyDescent="0.25">
      <c r="A642" s="163"/>
      <c r="B642" s="27"/>
      <c r="C642" s="40"/>
      <c r="D642" s="28" t="s">
        <v>502</v>
      </c>
      <c r="E642" s="40"/>
      <c r="F642" s="44"/>
    </row>
    <row r="643" spans="1:6" s="71" customFormat="1" ht="60.75" hidden="1" customHeight="1" outlineLevel="2" x14ac:dyDescent="0.25">
      <c r="A643" s="106" t="str">
        <f>'Phụ lục 04'!A1128</f>
        <v>HTPV-2</v>
      </c>
      <c r="B643" s="42" t="str">
        <f>'Phụ lục 04'!B1128</f>
        <v>HTPV-2.3</v>
      </c>
      <c r="C643" s="22">
        <v>6</v>
      </c>
      <c r="D643" s="39" t="s">
        <v>996</v>
      </c>
      <c r="E643" s="26" t="s">
        <v>510</v>
      </c>
      <c r="F643" s="52"/>
    </row>
    <row r="644" spans="1:6" s="71" customFormat="1" ht="60.75" hidden="1" customHeight="1" outlineLevel="2" x14ac:dyDescent="0.25">
      <c r="A644" s="106" t="str">
        <f>'Phụ lục 04'!A1129</f>
        <v>HTPV-2</v>
      </c>
      <c r="B644" s="42" t="str">
        <f>'Phụ lục 04'!B1129</f>
        <v>HTPV-2.4</v>
      </c>
      <c r="C644" s="22">
        <v>7</v>
      </c>
      <c r="D644" s="39" t="s">
        <v>997</v>
      </c>
      <c r="E644" s="22" t="s">
        <v>510</v>
      </c>
      <c r="F644" s="52"/>
    </row>
    <row r="645" spans="1:6" ht="30.75" customHeight="1" collapsed="1" x14ac:dyDescent="0.2"/>
    <row r="646" spans="1:6" ht="30" customHeight="1" x14ac:dyDescent="0.2"/>
  </sheetData>
  <autoFilter ref="A5:F644" xr:uid="{00000000-0009-0000-0000-000002000000}"/>
  <mergeCells count="8">
    <mergeCell ref="A124:F124"/>
    <mergeCell ref="A4:F4"/>
    <mergeCell ref="A3:F3"/>
    <mergeCell ref="A5:B5"/>
    <mergeCell ref="C5:C6"/>
    <mergeCell ref="D5:D6"/>
    <mergeCell ref="E5:E6"/>
    <mergeCell ref="F5:F6"/>
  </mergeCells>
  <conditionalFormatting sqref="F1:F2 F382:F427 F475:F1048576 F7:F16 F56 F95 F98 F102 F106 F110 F125:F126 F135 F142 F153 F156 F164 F171 F178 F182 F187 F191 F203 F207 F214:F215 F224 F230 F236 F244 F250 F256 F260 F265 F269 F282 F286:F309 F5 F432:F435 F440:F473 F314:F377">
    <cfRule type="iconSet" priority="232">
      <iconSet showValue="0">
        <cfvo type="percent" val="0"/>
        <cfvo type="percent" val="33"/>
        <cfvo type="percent" val="67"/>
      </iconSet>
    </cfRule>
  </conditionalFormatting>
  <conditionalFormatting sqref="F17">
    <cfRule type="iconSet" priority="228">
      <iconSet showValue="0">
        <cfvo type="percent" val="0"/>
        <cfvo type="percent" val="33"/>
        <cfvo type="percent" val="67"/>
      </iconSet>
    </cfRule>
  </conditionalFormatting>
  <conditionalFormatting sqref="F18">
    <cfRule type="iconSet" priority="227">
      <iconSet showValue="0">
        <cfvo type="percent" val="0"/>
        <cfvo type="percent" val="33"/>
        <cfvo type="percent" val="67"/>
      </iconSet>
    </cfRule>
  </conditionalFormatting>
  <conditionalFormatting sqref="F19">
    <cfRule type="iconSet" priority="226">
      <iconSet showValue="0">
        <cfvo type="percent" val="0"/>
        <cfvo type="percent" val="33"/>
        <cfvo type="percent" val="67"/>
      </iconSet>
    </cfRule>
  </conditionalFormatting>
  <conditionalFormatting sqref="F20">
    <cfRule type="iconSet" priority="225">
      <iconSet showValue="0">
        <cfvo type="percent" val="0"/>
        <cfvo type="percent" val="33"/>
        <cfvo type="percent" val="67"/>
      </iconSet>
    </cfRule>
  </conditionalFormatting>
  <conditionalFormatting sqref="F21">
    <cfRule type="iconSet" priority="224">
      <iconSet showValue="0">
        <cfvo type="percent" val="0"/>
        <cfvo type="percent" val="33"/>
        <cfvo type="percent" val="67"/>
      </iconSet>
    </cfRule>
  </conditionalFormatting>
  <conditionalFormatting sqref="F22">
    <cfRule type="iconSet" priority="223">
      <iconSet showValue="0">
        <cfvo type="percent" val="0"/>
        <cfvo type="percent" val="33"/>
        <cfvo type="percent" val="67"/>
      </iconSet>
    </cfRule>
  </conditionalFormatting>
  <conditionalFormatting sqref="F23">
    <cfRule type="iconSet" priority="222">
      <iconSet showValue="0">
        <cfvo type="percent" val="0"/>
        <cfvo type="percent" val="33"/>
        <cfvo type="percent" val="67"/>
      </iconSet>
    </cfRule>
  </conditionalFormatting>
  <conditionalFormatting sqref="F24">
    <cfRule type="iconSet" priority="221">
      <iconSet showValue="0">
        <cfvo type="percent" val="0"/>
        <cfvo type="percent" val="33"/>
        <cfvo type="percent" val="67"/>
      </iconSet>
    </cfRule>
  </conditionalFormatting>
  <conditionalFormatting sqref="F25">
    <cfRule type="iconSet" priority="220">
      <iconSet showValue="0">
        <cfvo type="percent" val="0"/>
        <cfvo type="percent" val="33"/>
        <cfvo type="percent" val="67"/>
      </iconSet>
    </cfRule>
  </conditionalFormatting>
  <conditionalFormatting sqref="F26">
    <cfRule type="iconSet" priority="219">
      <iconSet showValue="0">
        <cfvo type="percent" val="0"/>
        <cfvo type="percent" val="33"/>
        <cfvo type="percent" val="67"/>
      </iconSet>
    </cfRule>
  </conditionalFormatting>
  <conditionalFormatting sqref="F27">
    <cfRule type="iconSet" priority="218">
      <iconSet showValue="0">
        <cfvo type="percent" val="0"/>
        <cfvo type="percent" val="33"/>
        <cfvo type="percent" val="67"/>
      </iconSet>
    </cfRule>
  </conditionalFormatting>
  <conditionalFormatting sqref="F28">
    <cfRule type="iconSet" priority="217">
      <iconSet showValue="0">
        <cfvo type="percent" val="0"/>
        <cfvo type="percent" val="33"/>
        <cfvo type="percent" val="67"/>
      </iconSet>
    </cfRule>
  </conditionalFormatting>
  <conditionalFormatting sqref="F29">
    <cfRule type="iconSet" priority="216">
      <iconSet showValue="0">
        <cfvo type="percent" val="0"/>
        <cfvo type="percent" val="33"/>
        <cfvo type="percent" val="67"/>
      </iconSet>
    </cfRule>
  </conditionalFormatting>
  <conditionalFormatting sqref="F30">
    <cfRule type="iconSet" priority="215">
      <iconSet showValue="0">
        <cfvo type="percent" val="0"/>
        <cfvo type="percent" val="33"/>
        <cfvo type="percent" val="67"/>
      </iconSet>
    </cfRule>
  </conditionalFormatting>
  <conditionalFormatting sqref="F31">
    <cfRule type="iconSet" priority="214">
      <iconSet showValue="0">
        <cfvo type="percent" val="0"/>
        <cfvo type="percent" val="33"/>
        <cfvo type="percent" val="67"/>
      </iconSet>
    </cfRule>
  </conditionalFormatting>
  <conditionalFormatting sqref="F32">
    <cfRule type="iconSet" priority="213">
      <iconSet showValue="0">
        <cfvo type="percent" val="0"/>
        <cfvo type="percent" val="33"/>
        <cfvo type="percent" val="67"/>
      </iconSet>
    </cfRule>
  </conditionalFormatting>
  <conditionalFormatting sqref="F33">
    <cfRule type="iconSet" priority="212">
      <iconSet showValue="0">
        <cfvo type="percent" val="0"/>
        <cfvo type="percent" val="33"/>
        <cfvo type="percent" val="67"/>
      </iconSet>
    </cfRule>
  </conditionalFormatting>
  <conditionalFormatting sqref="F34">
    <cfRule type="iconSet" priority="211">
      <iconSet showValue="0">
        <cfvo type="percent" val="0"/>
        <cfvo type="percent" val="33"/>
        <cfvo type="percent" val="67"/>
      </iconSet>
    </cfRule>
  </conditionalFormatting>
  <conditionalFormatting sqref="F35">
    <cfRule type="iconSet" priority="210">
      <iconSet showValue="0">
        <cfvo type="percent" val="0"/>
        <cfvo type="percent" val="33"/>
        <cfvo type="percent" val="67"/>
      </iconSet>
    </cfRule>
  </conditionalFormatting>
  <conditionalFormatting sqref="F36">
    <cfRule type="iconSet" priority="209">
      <iconSet showValue="0">
        <cfvo type="percent" val="0"/>
        <cfvo type="percent" val="33"/>
        <cfvo type="percent" val="67"/>
      </iconSet>
    </cfRule>
  </conditionalFormatting>
  <conditionalFormatting sqref="F37">
    <cfRule type="iconSet" priority="208">
      <iconSet showValue="0">
        <cfvo type="percent" val="0"/>
        <cfvo type="percent" val="33"/>
        <cfvo type="percent" val="67"/>
      </iconSet>
    </cfRule>
  </conditionalFormatting>
  <conditionalFormatting sqref="F38">
    <cfRule type="iconSet" priority="207">
      <iconSet showValue="0">
        <cfvo type="percent" val="0"/>
        <cfvo type="percent" val="33"/>
        <cfvo type="percent" val="67"/>
      </iconSet>
    </cfRule>
  </conditionalFormatting>
  <conditionalFormatting sqref="F39">
    <cfRule type="iconSet" priority="206">
      <iconSet showValue="0">
        <cfvo type="percent" val="0"/>
        <cfvo type="percent" val="33"/>
        <cfvo type="percent" val="67"/>
      </iconSet>
    </cfRule>
  </conditionalFormatting>
  <conditionalFormatting sqref="F40">
    <cfRule type="iconSet" priority="205">
      <iconSet showValue="0">
        <cfvo type="percent" val="0"/>
        <cfvo type="percent" val="33"/>
        <cfvo type="percent" val="67"/>
      </iconSet>
    </cfRule>
  </conditionalFormatting>
  <conditionalFormatting sqref="F41">
    <cfRule type="iconSet" priority="204">
      <iconSet showValue="0">
        <cfvo type="percent" val="0"/>
        <cfvo type="percent" val="33"/>
        <cfvo type="percent" val="67"/>
      </iconSet>
    </cfRule>
  </conditionalFormatting>
  <conditionalFormatting sqref="F42">
    <cfRule type="iconSet" priority="203">
      <iconSet showValue="0">
        <cfvo type="percent" val="0"/>
        <cfvo type="percent" val="33"/>
        <cfvo type="percent" val="67"/>
      </iconSet>
    </cfRule>
  </conditionalFormatting>
  <conditionalFormatting sqref="F43">
    <cfRule type="iconSet" priority="202">
      <iconSet showValue="0">
        <cfvo type="percent" val="0"/>
        <cfvo type="percent" val="33"/>
        <cfvo type="percent" val="67"/>
      </iconSet>
    </cfRule>
  </conditionalFormatting>
  <conditionalFormatting sqref="F44">
    <cfRule type="iconSet" priority="201">
      <iconSet showValue="0">
        <cfvo type="percent" val="0"/>
        <cfvo type="percent" val="33"/>
        <cfvo type="percent" val="67"/>
      </iconSet>
    </cfRule>
  </conditionalFormatting>
  <conditionalFormatting sqref="F45">
    <cfRule type="iconSet" priority="200">
      <iconSet showValue="0">
        <cfvo type="percent" val="0"/>
        <cfvo type="percent" val="33"/>
        <cfvo type="percent" val="67"/>
      </iconSet>
    </cfRule>
  </conditionalFormatting>
  <conditionalFormatting sqref="F46">
    <cfRule type="iconSet" priority="199">
      <iconSet showValue="0">
        <cfvo type="percent" val="0"/>
        <cfvo type="percent" val="33"/>
        <cfvo type="percent" val="67"/>
      </iconSet>
    </cfRule>
  </conditionalFormatting>
  <conditionalFormatting sqref="F47">
    <cfRule type="iconSet" priority="198">
      <iconSet showValue="0">
        <cfvo type="percent" val="0"/>
        <cfvo type="percent" val="33"/>
        <cfvo type="percent" val="67"/>
      </iconSet>
    </cfRule>
  </conditionalFormatting>
  <conditionalFormatting sqref="F48">
    <cfRule type="iconSet" priority="145">
      <iconSet showValue="0">
        <cfvo type="percent" val="0"/>
        <cfvo type="percent" val="33"/>
        <cfvo type="percent" val="67"/>
      </iconSet>
    </cfRule>
  </conditionalFormatting>
  <conditionalFormatting sqref="F49">
    <cfRule type="iconSet" priority="144">
      <iconSet showValue="0">
        <cfvo type="percent" val="0"/>
        <cfvo type="percent" val="33"/>
        <cfvo type="percent" val="67"/>
      </iconSet>
    </cfRule>
  </conditionalFormatting>
  <conditionalFormatting sqref="F50">
    <cfRule type="iconSet" priority="143">
      <iconSet showValue="0">
        <cfvo type="percent" val="0"/>
        <cfvo type="percent" val="33"/>
        <cfvo type="percent" val="67"/>
      </iconSet>
    </cfRule>
  </conditionalFormatting>
  <conditionalFormatting sqref="F51">
    <cfRule type="iconSet" priority="142">
      <iconSet showValue="0">
        <cfvo type="percent" val="0"/>
        <cfvo type="percent" val="33"/>
        <cfvo type="percent" val="67"/>
      </iconSet>
    </cfRule>
  </conditionalFormatting>
  <conditionalFormatting sqref="F52">
    <cfRule type="iconSet" priority="141">
      <iconSet showValue="0">
        <cfvo type="percent" val="0"/>
        <cfvo type="percent" val="33"/>
        <cfvo type="percent" val="67"/>
      </iconSet>
    </cfRule>
  </conditionalFormatting>
  <conditionalFormatting sqref="F53">
    <cfRule type="iconSet" priority="140">
      <iconSet showValue="0">
        <cfvo type="percent" val="0"/>
        <cfvo type="percent" val="33"/>
        <cfvo type="percent" val="67"/>
      </iconSet>
    </cfRule>
  </conditionalFormatting>
  <conditionalFormatting sqref="F54">
    <cfRule type="iconSet" priority="139">
      <iconSet showValue="0">
        <cfvo type="percent" val="0"/>
        <cfvo type="percent" val="33"/>
        <cfvo type="percent" val="67"/>
      </iconSet>
    </cfRule>
  </conditionalFormatting>
  <conditionalFormatting sqref="F55">
    <cfRule type="iconSet" priority="138">
      <iconSet showValue="0">
        <cfvo type="percent" val="0"/>
        <cfvo type="percent" val="33"/>
        <cfvo type="percent" val="67"/>
      </iconSet>
    </cfRule>
  </conditionalFormatting>
  <conditionalFormatting sqref="F57">
    <cfRule type="iconSet" priority="197">
      <iconSet showValue="0">
        <cfvo type="percent" val="0"/>
        <cfvo type="percent" val="33"/>
        <cfvo type="percent" val="67"/>
      </iconSet>
    </cfRule>
  </conditionalFormatting>
  <conditionalFormatting sqref="F58">
    <cfRule type="iconSet" priority="196">
      <iconSet showValue="0">
        <cfvo type="percent" val="0"/>
        <cfvo type="percent" val="33"/>
        <cfvo type="percent" val="67"/>
      </iconSet>
    </cfRule>
  </conditionalFormatting>
  <conditionalFormatting sqref="F59">
    <cfRule type="iconSet" priority="195">
      <iconSet showValue="0">
        <cfvo type="percent" val="0"/>
        <cfvo type="percent" val="33"/>
        <cfvo type="percent" val="67"/>
      </iconSet>
    </cfRule>
  </conditionalFormatting>
  <conditionalFormatting sqref="F60">
    <cfRule type="iconSet" priority="194">
      <iconSet showValue="0">
        <cfvo type="percent" val="0"/>
        <cfvo type="percent" val="33"/>
        <cfvo type="percent" val="67"/>
      </iconSet>
    </cfRule>
  </conditionalFormatting>
  <conditionalFormatting sqref="F61">
    <cfRule type="iconSet" priority="193">
      <iconSet showValue="0">
        <cfvo type="percent" val="0"/>
        <cfvo type="percent" val="33"/>
        <cfvo type="percent" val="67"/>
      </iconSet>
    </cfRule>
  </conditionalFormatting>
  <conditionalFormatting sqref="F62">
    <cfRule type="iconSet" priority="192">
      <iconSet showValue="0">
        <cfvo type="percent" val="0"/>
        <cfvo type="percent" val="33"/>
        <cfvo type="percent" val="67"/>
      </iconSet>
    </cfRule>
  </conditionalFormatting>
  <conditionalFormatting sqref="F63">
    <cfRule type="iconSet" priority="191">
      <iconSet showValue="0">
        <cfvo type="percent" val="0"/>
        <cfvo type="percent" val="33"/>
        <cfvo type="percent" val="67"/>
      </iconSet>
    </cfRule>
  </conditionalFormatting>
  <conditionalFormatting sqref="F64:F65">
    <cfRule type="iconSet" priority="190">
      <iconSet showValue="0">
        <cfvo type="percent" val="0"/>
        <cfvo type="percent" val="33"/>
        <cfvo type="percent" val="67"/>
      </iconSet>
    </cfRule>
  </conditionalFormatting>
  <conditionalFormatting sqref="F66">
    <cfRule type="iconSet" priority="189">
      <iconSet showValue="0">
        <cfvo type="percent" val="0"/>
        <cfvo type="percent" val="33"/>
        <cfvo type="percent" val="67"/>
      </iconSet>
    </cfRule>
  </conditionalFormatting>
  <conditionalFormatting sqref="F67">
    <cfRule type="iconSet" priority="188">
      <iconSet showValue="0">
        <cfvo type="percent" val="0"/>
        <cfvo type="percent" val="33"/>
        <cfvo type="percent" val="67"/>
      </iconSet>
    </cfRule>
  </conditionalFormatting>
  <conditionalFormatting sqref="F68">
    <cfRule type="iconSet" priority="187">
      <iconSet showValue="0">
        <cfvo type="percent" val="0"/>
        <cfvo type="percent" val="33"/>
        <cfvo type="percent" val="67"/>
      </iconSet>
    </cfRule>
  </conditionalFormatting>
  <conditionalFormatting sqref="F69">
    <cfRule type="iconSet" priority="186">
      <iconSet showValue="0">
        <cfvo type="percent" val="0"/>
        <cfvo type="percent" val="33"/>
        <cfvo type="percent" val="67"/>
      </iconSet>
    </cfRule>
  </conditionalFormatting>
  <conditionalFormatting sqref="F70">
    <cfRule type="iconSet" priority="185">
      <iconSet showValue="0">
        <cfvo type="percent" val="0"/>
        <cfvo type="percent" val="33"/>
        <cfvo type="percent" val="67"/>
      </iconSet>
    </cfRule>
  </conditionalFormatting>
  <conditionalFormatting sqref="F71">
    <cfRule type="iconSet" priority="184">
      <iconSet showValue="0">
        <cfvo type="percent" val="0"/>
        <cfvo type="percent" val="33"/>
        <cfvo type="percent" val="67"/>
      </iconSet>
    </cfRule>
  </conditionalFormatting>
  <conditionalFormatting sqref="F72">
    <cfRule type="iconSet" priority="183">
      <iconSet showValue="0">
        <cfvo type="percent" val="0"/>
        <cfvo type="percent" val="33"/>
        <cfvo type="percent" val="67"/>
      </iconSet>
    </cfRule>
  </conditionalFormatting>
  <conditionalFormatting sqref="F73">
    <cfRule type="iconSet" priority="182">
      <iconSet showValue="0">
        <cfvo type="percent" val="0"/>
        <cfvo type="percent" val="33"/>
        <cfvo type="percent" val="67"/>
      </iconSet>
    </cfRule>
  </conditionalFormatting>
  <conditionalFormatting sqref="F74">
    <cfRule type="iconSet" priority="181">
      <iconSet showValue="0">
        <cfvo type="percent" val="0"/>
        <cfvo type="percent" val="33"/>
        <cfvo type="percent" val="67"/>
      </iconSet>
    </cfRule>
  </conditionalFormatting>
  <conditionalFormatting sqref="F75">
    <cfRule type="iconSet" priority="180">
      <iconSet showValue="0">
        <cfvo type="percent" val="0"/>
        <cfvo type="percent" val="33"/>
        <cfvo type="percent" val="67"/>
      </iconSet>
    </cfRule>
  </conditionalFormatting>
  <conditionalFormatting sqref="F76">
    <cfRule type="iconSet" priority="179">
      <iconSet showValue="0">
        <cfvo type="percent" val="0"/>
        <cfvo type="percent" val="33"/>
        <cfvo type="percent" val="67"/>
      </iconSet>
    </cfRule>
  </conditionalFormatting>
  <conditionalFormatting sqref="F77">
    <cfRule type="iconSet" priority="178">
      <iconSet showValue="0">
        <cfvo type="percent" val="0"/>
        <cfvo type="percent" val="33"/>
        <cfvo type="percent" val="67"/>
      </iconSet>
    </cfRule>
  </conditionalFormatting>
  <conditionalFormatting sqref="F78">
    <cfRule type="iconSet" priority="177">
      <iconSet showValue="0">
        <cfvo type="percent" val="0"/>
        <cfvo type="percent" val="33"/>
        <cfvo type="percent" val="67"/>
      </iconSet>
    </cfRule>
  </conditionalFormatting>
  <conditionalFormatting sqref="F79">
    <cfRule type="iconSet" priority="176">
      <iconSet showValue="0">
        <cfvo type="percent" val="0"/>
        <cfvo type="percent" val="33"/>
        <cfvo type="percent" val="67"/>
      </iconSet>
    </cfRule>
  </conditionalFormatting>
  <conditionalFormatting sqref="F80">
    <cfRule type="iconSet" priority="175">
      <iconSet showValue="0">
        <cfvo type="percent" val="0"/>
        <cfvo type="percent" val="33"/>
        <cfvo type="percent" val="67"/>
      </iconSet>
    </cfRule>
  </conditionalFormatting>
  <conditionalFormatting sqref="F81">
    <cfRule type="iconSet" priority="174">
      <iconSet showValue="0">
        <cfvo type="percent" val="0"/>
        <cfvo type="percent" val="33"/>
        <cfvo type="percent" val="67"/>
      </iconSet>
    </cfRule>
  </conditionalFormatting>
  <conditionalFormatting sqref="F82">
    <cfRule type="iconSet" priority="173">
      <iconSet showValue="0">
        <cfvo type="percent" val="0"/>
        <cfvo type="percent" val="33"/>
        <cfvo type="percent" val="67"/>
      </iconSet>
    </cfRule>
  </conditionalFormatting>
  <conditionalFormatting sqref="F83">
    <cfRule type="iconSet" priority="172">
      <iconSet showValue="0">
        <cfvo type="percent" val="0"/>
        <cfvo type="percent" val="33"/>
        <cfvo type="percent" val="67"/>
      </iconSet>
    </cfRule>
  </conditionalFormatting>
  <conditionalFormatting sqref="F84">
    <cfRule type="iconSet" priority="171">
      <iconSet showValue="0">
        <cfvo type="percent" val="0"/>
        <cfvo type="percent" val="33"/>
        <cfvo type="percent" val="67"/>
      </iconSet>
    </cfRule>
  </conditionalFormatting>
  <conditionalFormatting sqref="F85">
    <cfRule type="iconSet" priority="170">
      <iconSet showValue="0">
        <cfvo type="percent" val="0"/>
        <cfvo type="percent" val="33"/>
        <cfvo type="percent" val="67"/>
      </iconSet>
    </cfRule>
  </conditionalFormatting>
  <conditionalFormatting sqref="F86">
    <cfRule type="iconSet" priority="169">
      <iconSet showValue="0">
        <cfvo type="percent" val="0"/>
        <cfvo type="percent" val="33"/>
        <cfvo type="percent" val="67"/>
      </iconSet>
    </cfRule>
  </conditionalFormatting>
  <conditionalFormatting sqref="F87">
    <cfRule type="iconSet" priority="137">
      <iconSet showValue="0">
        <cfvo type="percent" val="0"/>
        <cfvo type="percent" val="33"/>
        <cfvo type="percent" val="67"/>
      </iconSet>
    </cfRule>
  </conditionalFormatting>
  <conditionalFormatting sqref="F88">
    <cfRule type="iconSet" priority="136">
      <iconSet showValue="0">
        <cfvo type="percent" val="0"/>
        <cfvo type="percent" val="33"/>
        <cfvo type="percent" val="67"/>
      </iconSet>
    </cfRule>
  </conditionalFormatting>
  <conditionalFormatting sqref="F89">
    <cfRule type="iconSet" priority="135">
      <iconSet showValue="0">
        <cfvo type="percent" val="0"/>
        <cfvo type="percent" val="33"/>
        <cfvo type="percent" val="67"/>
      </iconSet>
    </cfRule>
  </conditionalFormatting>
  <conditionalFormatting sqref="F90">
    <cfRule type="iconSet" priority="134">
      <iconSet showValue="0">
        <cfvo type="percent" val="0"/>
        <cfvo type="percent" val="33"/>
        <cfvo type="percent" val="67"/>
      </iconSet>
    </cfRule>
  </conditionalFormatting>
  <conditionalFormatting sqref="F91">
    <cfRule type="iconSet" priority="133">
      <iconSet showValue="0">
        <cfvo type="percent" val="0"/>
        <cfvo type="percent" val="33"/>
        <cfvo type="percent" val="67"/>
      </iconSet>
    </cfRule>
  </conditionalFormatting>
  <conditionalFormatting sqref="F92">
    <cfRule type="iconSet" priority="132">
      <iconSet showValue="0">
        <cfvo type="percent" val="0"/>
        <cfvo type="percent" val="33"/>
        <cfvo type="percent" val="67"/>
      </iconSet>
    </cfRule>
  </conditionalFormatting>
  <conditionalFormatting sqref="F93">
    <cfRule type="iconSet" priority="131">
      <iconSet showValue="0">
        <cfvo type="percent" val="0"/>
        <cfvo type="percent" val="33"/>
        <cfvo type="percent" val="67"/>
      </iconSet>
    </cfRule>
  </conditionalFormatting>
  <conditionalFormatting sqref="F94">
    <cfRule type="iconSet" priority="130">
      <iconSet showValue="0">
        <cfvo type="percent" val="0"/>
        <cfvo type="percent" val="33"/>
        <cfvo type="percent" val="67"/>
      </iconSet>
    </cfRule>
  </conditionalFormatting>
  <conditionalFormatting sqref="F96">
    <cfRule type="iconSet" priority="168">
      <iconSet showValue="0">
        <cfvo type="percent" val="0"/>
        <cfvo type="percent" val="33"/>
        <cfvo type="percent" val="67"/>
      </iconSet>
    </cfRule>
  </conditionalFormatting>
  <conditionalFormatting sqref="F97">
    <cfRule type="iconSet" priority="167">
      <iconSet showValue="0">
        <cfvo type="percent" val="0"/>
        <cfvo type="percent" val="33"/>
        <cfvo type="percent" val="67"/>
      </iconSet>
    </cfRule>
  </conditionalFormatting>
  <conditionalFormatting sqref="F99">
    <cfRule type="iconSet" priority="166">
      <iconSet showValue="0">
        <cfvo type="percent" val="0"/>
        <cfvo type="percent" val="33"/>
        <cfvo type="percent" val="67"/>
      </iconSet>
    </cfRule>
  </conditionalFormatting>
  <conditionalFormatting sqref="F100">
    <cfRule type="iconSet" priority="165">
      <iconSet showValue="0">
        <cfvo type="percent" val="0"/>
        <cfvo type="percent" val="33"/>
        <cfvo type="percent" val="67"/>
      </iconSet>
    </cfRule>
  </conditionalFormatting>
  <conditionalFormatting sqref="F101">
    <cfRule type="iconSet" priority="164">
      <iconSet showValue="0">
        <cfvo type="percent" val="0"/>
        <cfvo type="percent" val="33"/>
        <cfvo type="percent" val="67"/>
      </iconSet>
    </cfRule>
  </conditionalFormatting>
  <conditionalFormatting sqref="F103">
    <cfRule type="iconSet" priority="163">
      <iconSet showValue="0">
        <cfvo type="percent" val="0"/>
        <cfvo type="percent" val="33"/>
        <cfvo type="percent" val="67"/>
      </iconSet>
    </cfRule>
  </conditionalFormatting>
  <conditionalFormatting sqref="F104">
    <cfRule type="iconSet" priority="162">
      <iconSet showValue="0">
        <cfvo type="percent" val="0"/>
        <cfvo type="percent" val="33"/>
        <cfvo type="percent" val="67"/>
      </iconSet>
    </cfRule>
  </conditionalFormatting>
  <conditionalFormatting sqref="F105">
    <cfRule type="iconSet" priority="161">
      <iconSet showValue="0">
        <cfvo type="percent" val="0"/>
        <cfvo type="percent" val="33"/>
        <cfvo type="percent" val="67"/>
      </iconSet>
    </cfRule>
  </conditionalFormatting>
  <conditionalFormatting sqref="F107">
    <cfRule type="iconSet" priority="160">
      <iconSet showValue="0">
        <cfvo type="percent" val="0"/>
        <cfvo type="percent" val="33"/>
        <cfvo type="percent" val="67"/>
      </iconSet>
    </cfRule>
  </conditionalFormatting>
  <conditionalFormatting sqref="F108">
    <cfRule type="iconSet" priority="159">
      <iconSet showValue="0">
        <cfvo type="percent" val="0"/>
        <cfvo type="percent" val="33"/>
        <cfvo type="percent" val="67"/>
      </iconSet>
    </cfRule>
  </conditionalFormatting>
  <conditionalFormatting sqref="F109">
    <cfRule type="iconSet" priority="158">
      <iconSet showValue="0">
        <cfvo type="percent" val="0"/>
        <cfvo type="percent" val="33"/>
        <cfvo type="percent" val="67"/>
      </iconSet>
    </cfRule>
  </conditionalFormatting>
  <conditionalFormatting sqref="F111">
    <cfRule type="iconSet" priority="157">
      <iconSet showValue="0">
        <cfvo type="percent" val="0"/>
        <cfvo type="percent" val="33"/>
        <cfvo type="percent" val="67"/>
      </iconSet>
    </cfRule>
  </conditionalFormatting>
  <conditionalFormatting sqref="F112">
    <cfRule type="iconSet" priority="156">
      <iconSet showValue="0">
        <cfvo type="percent" val="0"/>
        <cfvo type="percent" val="33"/>
        <cfvo type="percent" val="67"/>
      </iconSet>
    </cfRule>
  </conditionalFormatting>
  <conditionalFormatting sqref="F113">
    <cfRule type="iconSet" priority="155">
      <iconSet showValue="0">
        <cfvo type="percent" val="0"/>
        <cfvo type="percent" val="33"/>
        <cfvo type="percent" val="67"/>
      </iconSet>
    </cfRule>
  </conditionalFormatting>
  <conditionalFormatting sqref="F114">
    <cfRule type="iconSet" priority="154">
      <iconSet showValue="0">
        <cfvo type="percent" val="0"/>
        <cfvo type="percent" val="33"/>
        <cfvo type="percent" val="67"/>
      </iconSet>
    </cfRule>
  </conditionalFormatting>
  <conditionalFormatting sqref="F115">
    <cfRule type="iconSet" priority="153">
      <iconSet showValue="0">
        <cfvo type="percent" val="0"/>
        <cfvo type="percent" val="33"/>
        <cfvo type="percent" val="67"/>
      </iconSet>
    </cfRule>
  </conditionalFormatting>
  <conditionalFormatting sqref="F116">
    <cfRule type="iconSet" priority="152">
      <iconSet showValue="0">
        <cfvo type="percent" val="0"/>
        <cfvo type="percent" val="33"/>
        <cfvo type="percent" val="67"/>
      </iconSet>
    </cfRule>
  </conditionalFormatting>
  <conditionalFormatting sqref="F117">
    <cfRule type="iconSet" priority="151">
      <iconSet showValue="0">
        <cfvo type="percent" val="0"/>
        <cfvo type="percent" val="33"/>
        <cfvo type="percent" val="67"/>
      </iconSet>
    </cfRule>
  </conditionalFormatting>
  <conditionalFormatting sqref="F118">
    <cfRule type="iconSet" priority="150">
      <iconSet showValue="0">
        <cfvo type="percent" val="0"/>
        <cfvo type="percent" val="33"/>
        <cfvo type="percent" val="67"/>
      </iconSet>
    </cfRule>
  </conditionalFormatting>
  <conditionalFormatting sqref="F119">
    <cfRule type="iconSet" priority="149">
      <iconSet showValue="0">
        <cfvo type="percent" val="0"/>
        <cfvo type="percent" val="33"/>
        <cfvo type="percent" val="67"/>
      </iconSet>
    </cfRule>
  </conditionalFormatting>
  <conditionalFormatting sqref="F120">
    <cfRule type="iconSet" priority="148">
      <iconSet showValue="0">
        <cfvo type="percent" val="0"/>
        <cfvo type="percent" val="33"/>
        <cfvo type="percent" val="67"/>
      </iconSet>
    </cfRule>
  </conditionalFormatting>
  <conditionalFormatting sqref="F121">
    <cfRule type="iconSet" priority="147">
      <iconSet showValue="0">
        <cfvo type="percent" val="0"/>
        <cfvo type="percent" val="33"/>
        <cfvo type="percent" val="67"/>
      </iconSet>
    </cfRule>
  </conditionalFormatting>
  <conditionalFormatting sqref="F122">
    <cfRule type="iconSet" priority="146">
      <iconSet showValue="0">
        <cfvo type="percent" val="0"/>
        <cfvo type="percent" val="33"/>
        <cfvo type="percent" val="67"/>
      </iconSet>
    </cfRule>
  </conditionalFormatting>
  <conditionalFormatting sqref="F123">
    <cfRule type="iconSet" priority="129">
      <iconSet showValue="0">
        <cfvo type="percent" val="0"/>
        <cfvo type="percent" val="33"/>
        <cfvo type="percent" val="67"/>
      </iconSet>
    </cfRule>
  </conditionalFormatting>
  <conditionalFormatting sqref="F127">
    <cfRule type="iconSet" priority="128">
      <iconSet showValue="0">
        <cfvo type="percent" val="0"/>
        <cfvo type="percent" val="33"/>
        <cfvo type="percent" val="67"/>
      </iconSet>
    </cfRule>
  </conditionalFormatting>
  <conditionalFormatting sqref="F128">
    <cfRule type="iconSet" priority="127">
      <iconSet showValue="0">
        <cfvo type="percent" val="0"/>
        <cfvo type="percent" val="33"/>
        <cfvo type="percent" val="67"/>
      </iconSet>
    </cfRule>
  </conditionalFormatting>
  <conditionalFormatting sqref="F129">
    <cfRule type="iconSet" priority="126">
      <iconSet showValue="0">
        <cfvo type="percent" val="0"/>
        <cfvo type="percent" val="33"/>
        <cfvo type="percent" val="67"/>
      </iconSet>
    </cfRule>
  </conditionalFormatting>
  <conditionalFormatting sqref="F130">
    <cfRule type="iconSet" priority="125">
      <iconSet showValue="0">
        <cfvo type="percent" val="0"/>
        <cfvo type="percent" val="33"/>
        <cfvo type="percent" val="67"/>
      </iconSet>
    </cfRule>
  </conditionalFormatting>
  <conditionalFormatting sqref="F131">
    <cfRule type="iconSet" priority="124">
      <iconSet showValue="0">
        <cfvo type="percent" val="0"/>
        <cfvo type="percent" val="33"/>
        <cfvo type="percent" val="67"/>
      </iconSet>
    </cfRule>
  </conditionalFormatting>
  <conditionalFormatting sqref="F132">
    <cfRule type="iconSet" priority="123">
      <iconSet showValue="0">
        <cfvo type="percent" val="0"/>
        <cfvo type="percent" val="33"/>
        <cfvo type="percent" val="67"/>
      </iconSet>
    </cfRule>
  </conditionalFormatting>
  <conditionalFormatting sqref="F133">
    <cfRule type="iconSet" priority="122">
      <iconSet showValue="0">
        <cfvo type="percent" val="0"/>
        <cfvo type="percent" val="33"/>
        <cfvo type="percent" val="67"/>
      </iconSet>
    </cfRule>
  </conditionalFormatting>
  <conditionalFormatting sqref="F134">
    <cfRule type="iconSet" priority="121">
      <iconSet showValue="0">
        <cfvo type="percent" val="0"/>
        <cfvo type="percent" val="33"/>
        <cfvo type="percent" val="67"/>
      </iconSet>
    </cfRule>
  </conditionalFormatting>
  <conditionalFormatting sqref="F136">
    <cfRule type="iconSet" priority="120">
      <iconSet showValue="0">
        <cfvo type="percent" val="0"/>
        <cfvo type="percent" val="33"/>
        <cfvo type="percent" val="67"/>
      </iconSet>
    </cfRule>
  </conditionalFormatting>
  <conditionalFormatting sqref="F137">
    <cfRule type="iconSet" priority="119">
      <iconSet showValue="0">
        <cfvo type="percent" val="0"/>
        <cfvo type="percent" val="33"/>
        <cfvo type="percent" val="67"/>
      </iconSet>
    </cfRule>
  </conditionalFormatting>
  <conditionalFormatting sqref="F138">
    <cfRule type="iconSet" priority="118">
      <iconSet showValue="0">
        <cfvo type="percent" val="0"/>
        <cfvo type="percent" val="33"/>
        <cfvo type="percent" val="67"/>
      </iconSet>
    </cfRule>
  </conditionalFormatting>
  <conditionalFormatting sqref="F139">
    <cfRule type="iconSet" priority="117">
      <iconSet showValue="0">
        <cfvo type="percent" val="0"/>
        <cfvo type="percent" val="33"/>
        <cfvo type="percent" val="67"/>
      </iconSet>
    </cfRule>
  </conditionalFormatting>
  <conditionalFormatting sqref="F140">
    <cfRule type="iconSet" priority="116">
      <iconSet showValue="0">
        <cfvo type="percent" val="0"/>
        <cfvo type="percent" val="33"/>
        <cfvo type="percent" val="67"/>
      </iconSet>
    </cfRule>
  </conditionalFormatting>
  <conditionalFormatting sqref="F141">
    <cfRule type="iconSet" priority="115">
      <iconSet showValue="0">
        <cfvo type="percent" val="0"/>
        <cfvo type="percent" val="33"/>
        <cfvo type="percent" val="67"/>
      </iconSet>
    </cfRule>
  </conditionalFormatting>
  <conditionalFormatting sqref="F143">
    <cfRule type="iconSet" priority="114">
      <iconSet showValue="0">
        <cfvo type="percent" val="0"/>
        <cfvo type="percent" val="33"/>
        <cfvo type="percent" val="67"/>
      </iconSet>
    </cfRule>
  </conditionalFormatting>
  <conditionalFormatting sqref="F144">
    <cfRule type="iconSet" priority="113">
      <iconSet showValue="0">
        <cfvo type="percent" val="0"/>
        <cfvo type="percent" val="33"/>
        <cfvo type="percent" val="67"/>
      </iconSet>
    </cfRule>
  </conditionalFormatting>
  <conditionalFormatting sqref="F145">
    <cfRule type="iconSet" priority="112">
      <iconSet showValue="0">
        <cfvo type="percent" val="0"/>
        <cfvo type="percent" val="33"/>
        <cfvo type="percent" val="67"/>
      </iconSet>
    </cfRule>
  </conditionalFormatting>
  <conditionalFormatting sqref="F146">
    <cfRule type="iconSet" priority="111">
      <iconSet showValue="0">
        <cfvo type="percent" val="0"/>
        <cfvo type="percent" val="33"/>
        <cfvo type="percent" val="67"/>
      </iconSet>
    </cfRule>
  </conditionalFormatting>
  <conditionalFormatting sqref="F147">
    <cfRule type="iconSet" priority="110">
      <iconSet showValue="0">
        <cfvo type="percent" val="0"/>
        <cfvo type="percent" val="33"/>
        <cfvo type="percent" val="67"/>
      </iconSet>
    </cfRule>
  </conditionalFormatting>
  <conditionalFormatting sqref="F148:F152">
    <cfRule type="iconSet" priority="109">
      <iconSet showValue="0">
        <cfvo type="percent" val="0"/>
        <cfvo type="percent" val="33"/>
        <cfvo type="percent" val="67"/>
      </iconSet>
    </cfRule>
  </conditionalFormatting>
  <conditionalFormatting sqref="F154:F155">
    <cfRule type="iconSet" priority="108">
      <iconSet showValue="0">
        <cfvo type="percent" val="0"/>
        <cfvo type="percent" val="33"/>
        <cfvo type="percent" val="67"/>
      </iconSet>
    </cfRule>
  </conditionalFormatting>
  <conditionalFormatting sqref="F157">
    <cfRule type="iconSet" priority="107">
      <iconSet showValue="0">
        <cfvo type="percent" val="0"/>
        <cfvo type="percent" val="33"/>
        <cfvo type="percent" val="67"/>
      </iconSet>
    </cfRule>
  </conditionalFormatting>
  <conditionalFormatting sqref="F158">
    <cfRule type="iconSet" priority="106">
      <iconSet showValue="0">
        <cfvo type="percent" val="0"/>
        <cfvo type="percent" val="33"/>
        <cfvo type="percent" val="67"/>
      </iconSet>
    </cfRule>
  </conditionalFormatting>
  <conditionalFormatting sqref="F159">
    <cfRule type="iconSet" priority="105">
      <iconSet showValue="0">
        <cfvo type="percent" val="0"/>
        <cfvo type="percent" val="33"/>
        <cfvo type="percent" val="67"/>
      </iconSet>
    </cfRule>
  </conditionalFormatting>
  <conditionalFormatting sqref="F160">
    <cfRule type="iconSet" priority="104">
      <iconSet showValue="0">
        <cfvo type="percent" val="0"/>
        <cfvo type="percent" val="33"/>
        <cfvo type="percent" val="67"/>
      </iconSet>
    </cfRule>
  </conditionalFormatting>
  <conditionalFormatting sqref="F161">
    <cfRule type="iconSet" priority="103">
      <iconSet showValue="0">
        <cfvo type="percent" val="0"/>
        <cfvo type="percent" val="33"/>
        <cfvo type="percent" val="67"/>
      </iconSet>
    </cfRule>
  </conditionalFormatting>
  <conditionalFormatting sqref="F162">
    <cfRule type="iconSet" priority="102">
      <iconSet showValue="0">
        <cfvo type="percent" val="0"/>
        <cfvo type="percent" val="33"/>
        <cfvo type="percent" val="67"/>
      </iconSet>
    </cfRule>
  </conditionalFormatting>
  <conditionalFormatting sqref="F163">
    <cfRule type="iconSet" priority="101">
      <iconSet showValue="0">
        <cfvo type="percent" val="0"/>
        <cfvo type="percent" val="33"/>
        <cfvo type="percent" val="67"/>
      </iconSet>
    </cfRule>
  </conditionalFormatting>
  <conditionalFormatting sqref="F165">
    <cfRule type="iconSet" priority="100">
      <iconSet showValue="0">
        <cfvo type="percent" val="0"/>
        <cfvo type="percent" val="33"/>
        <cfvo type="percent" val="67"/>
      </iconSet>
    </cfRule>
  </conditionalFormatting>
  <conditionalFormatting sqref="F166">
    <cfRule type="iconSet" priority="99">
      <iconSet showValue="0">
        <cfvo type="percent" val="0"/>
        <cfvo type="percent" val="33"/>
        <cfvo type="percent" val="67"/>
      </iconSet>
    </cfRule>
  </conditionalFormatting>
  <conditionalFormatting sqref="F167">
    <cfRule type="iconSet" priority="98">
      <iconSet showValue="0">
        <cfvo type="percent" val="0"/>
        <cfvo type="percent" val="33"/>
        <cfvo type="percent" val="67"/>
      </iconSet>
    </cfRule>
  </conditionalFormatting>
  <conditionalFormatting sqref="F168">
    <cfRule type="iconSet" priority="1">
      <iconSet showValue="0">
        <cfvo type="percent" val="0"/>
        <cfvo type="percent" val="33"/>
        <cfvo type="percent" val="67"/>
      </iconSet>
    </cfRule>
  </conditionalFormatting>
  <conditionalFormatting sqref="F169">
    <cfRule type="iconSet" priority="96">
      <iconSet showValue="0">
        <cfvo type="percent" val="0"/>
        <cfvo type="percent" val="33"/>
        <cfvo type="percent" val="67"/>
      </iconSet>
    </cfRule>
  </conditionalFormatting>
  <conditionalFormatting sqref="F170">
    <cfRule type="iconSet" priority="95">
      <iconSet showValue="0">
        <cfvo type="percent" val="0"/>
        <cfvo type="percent" val="33"/>
        <cfvo type="percent" val="67"/>
      </iconSet>
    </cfRule>
  </conditionalFormatting>
  <conditionalFormatting sqref="F172">
    <cfRule type="iconSet" priority="94">
      <iconSet showValue="0">
        <cfvo type="percent" val="0"/>
        <cfvo type="percent" val="33"/>
        <cfvo type="percent" val="67"/>
      </iconSet>
    </cfRule>
  </conditionalFormatting>
  <conditionalFormatting sqref="F173">
    <cfRule type="iconSet" priority="93">
      <iconSet showValue="0">
        <cfvo type="percent" val="0"/>
        <cfvo type="percent" val="33"/>
        <cfvo type="percent" val="67"/>
      </iconSet>
    </cfRule>
  </conditionalFormatting>
  <conditionalFormatting sqref="F174">
    <cfRule type="iconSet" priority="92">
      <iconSet showValue="0">
        <cfvo type="percent" val="0"/>
        <cfvo type="percent" val="33"/>
        <cfvo type="percent" val="67"/>
      </iconSet>
    </cfRule>
  </conditionalFormatting>
  <conditionalFormatting sqref="F175">
    <cfRule type="iconSet" priority="91">
      <iconSet showValue="0">
        <cfvo type="percent" val="0"/>
        <cfvo type="percent" val="33"/>
        <cfvo type="percent" val="67"/>
      </iconSet>
    </cfRule>
  </conditionalFormatting>
  <conditionalFormatting sqref="F176">
    <cfRule type="iconSet" priority="90">
      <iconSet showValue="0">
        <cfvo type="percent" val="0"/>
        <cfvo type="percent" val="33"/>
        <cfvo type="percent" val="67"/>
      </iconSet>
    </cfRule>
  </conditionalFormatting>
  <conditionalFormatting sqref="F177">
    <cfRule type="iconSet" priority="89">
      <iconSet showValue="0">
        <cfvo type="percent" val="0"/>
        <cfvo type="percent" val="33"/>
        <cfvo type="percent" val="67"/>
      </iconSet>
    </cfRule>
  </conditionalFormatting>
  <conditionalFormatting sqref="F179">
    <cfRule type="iconSet" priority="88">
      <iconSet showValue="0">
        <cfvo type="percent" val="0"/>
        <cfvo type="percent" val="33"/>
        <cfvo type="percent" val="67"/>
      </iconSet>
    </cfRule>
  </conditionalFormatting>
  <conditionalFormatting sqref="F180">
    <cfRule type="iconSet" priority="87">
      <iconSet showValue="0">
        <cfvo type="percent" val="0"/>
        <cfvo type="percent" val="33"/>
        <cfvo type="percent" val="67"/>
      </iconSet>
    </cfRule>
  </conditionalFormatting>
  <conditionalFormatting sqref="F181">
    <cfRule type="iconSet" priority="86">
      <iconSet showValue="0">
        <cfvo type="percent" val="0"/>
        <cfvo type="percent" val="33"/>
        <cfvo type="percent" val="67"/>
      </iconSet>
    </cfRule>
  </conditionalFormatting>
  <conditionalFormatting sqref="F183">
    <cfRule type="iconSet" priority="85">
      <iconSet showValue="0">
        <cfvo type="percent" val="0"/>
        <cfvo type="percent" val="33"/>
        <cfvo type="percent" val="67"/>
      </iconSet>
    </cfRule>
  </conditionalFormatting>
  <conditionalFormatting sqref="F184">
    <cfRule type="iconSet" priority="84">
      <iconSet showValue="0">
        <cfvo type="percent" val="0"/>
        <cfvo type="percent" val="33"/>
        <cfvo type="percent" val="67"/>
      </iconSet>
    </cfRule>
  </conditionalFormatting>
  <conditionalFormatting sqref="F185">
    <cfRule type="iconSet" priority="83">
      <iconSet showValue="0">
        <cfvo type="percent" val="0"/>
        <cfvo type="percent" val="33"/>
        <cfvo type="percent" val="67"/>
      </iconSet>
    </cfRule>
  </conditionalFormatting>
  <conditionalFormatting sqref="F186">
    <cfRule type="iconSet" priority="82">
      <iconSet showValue="0">
        <cfvo type="percent" val="0"/>
        <cfvo type="percent" val="33"/>
        <cfvo type="percent" val="67"/>
      </iconSet>
    </cfRule>
  </conditionalFormatting>
  <conditionalFormatting sqref="F188">
    <cfRule type="iconSet" priority="81">
      <iconSet showValue="0">
        <cfvo type="percent" val="0"/>
        <cfvo type="percent" val="33"/>
        <cfvo type="percent" val="67"/>
      </iconSet>
    </cfRule>
  </conditionalFormatting>
  <conditionalFormatting sqref="F189">
    <cfRule type="iconSet" priority="80">
      <iconSet showValue="0">
        <cfvo type="percent" val="0"/>
        <cfvo type="percent" val="33"/>
        <cfvo type="percent" val="67"/>
      </iconSet>
    </cfRule>
  </conditionalFormatting>
  <conditionalFormatting sqref="F190">
    <cfRule type="iconSet" priority="79">
      <iconSet showValue="0">
        <cfvo type="percent" val="0"/>
        <cfvo type="percent" val="33"/>
        <cfvo type="percent" val="67"/>
      </iconSet>
    </cfRule>
  </conditionalFormatting>
  <conditionalFormatting sqref="F192">
    <cfRule type="iconSet" priority="78">
      <iconSet showValue="0">
        <cfvo type="percent" val="0"/>
        <cfvo type="percent" val="33"/>
        <cfvo type="percent" val="67"/>
      </iconSet>
    </cfRule>
  </conditionalFormatting>
  <conditionalFormatting sqref="F193">
    <cfRule type="iconSet" priority="77">
      <iconSet showValue="0">
        <cfvo type="percent" val="0"/>
        <cfvo type="percent" val="33"/>
        <cfvo type="percent" val="67"/>
      </iconSet>
    </cfRule>
  </conditionalFormatting>
  <conditionalFormatting sqref="F194">
    <cfRule type="iconSet" priority="76">
      <iconSet showValue="0">
        <cfvo type="percent" val="0"/>
        <cfvo type="percent" val="33"/>
        <cfvo type="percent" val="67"/>
      </iconSet>
    </cfRule>
  </conditionalFormatting>
  <conditionalFormatting sqref="F195">
    <cfRule type="iconSet" priority="75">
      <iconSet showValue="0">
        <cfvo type="percent" val="0"/>
        <cfvo type="percent" val="33"/>
        <cfvo type="percent" val="67"/>
      </iconSet>
    </cfRule>
  </conditionalFormatting>
  <conditionalFormatting sqref="F196">
    <cfRule type="iconSet" priority="74">
      <iconSet showValue="0">
        <cfvo type="percent" val="0"/>
        <cfvo type="percent" val="33"/>
        <cfvo type="percent" val="67"/>
      </iconSet>
    </cfRule>
  </conditionalFormatting>
  <conditionalFormatting sqref="F197">
    <cfRule type="iconSet" priority="73">
      <iconSet showValue="0">
        <cfvo type="percent" val="0"/>
        <cfvo type="percent" val="33"/>
        <cfvo type="percent" val="67"/>
      </iconSet>
    </cfRule>
  </conditionalFormatting>
  <conditionalFormatting sqref="F198">
    <cfRule type="iconSet" priority="72">
      <iconSet showValue="0">
        <cfvo type="percent" val="0"/>
        <cfvo type="percent" val="33"/>
        <cfvo type="percent" val="67"/>
      </iconSet>
    </cfRule>
  </conditionalFormatting>
  <conditionalFormatting sqref="F199">
    <cfRule type="iconSet" priority="71">
      <iconSet showValue="0">
        <cfvo type="percent" val="0"/>
        <cfvo type="percent" val="33"/>
        <cfvo type="percent" val="67"/>
      </iconSet>
    </cfRule>
  </conditionalFormatting>
  <conditionalFormatting sqref="F200">
    <cfRule type="iconSet" priority="70">
      <iconSet showValue="0">
        <cfvo type="percent" val="0"/>
        <cfvo type="percent" val="33"/>
        <cfvo type="percent" val="67"/>
      </iconSet>
    </cfRule>
  </conditionalFormatting>
  <conditionalFormatting sqref="F201">
    <cfRule type="iconSet" priority="69">
      <iconSet showValue="0">
        <cfvo type="percent" val="0"/>
        <cfvo type="percent" val="33"/>
        <cfvo type="percent" val="67"/>
      </iconSet>
    </cfRule>
  </conditionalFormatting>
  <conditionalFormatting sqref="F202">
    <cfRule type="iconSet" priority="68">
      <iconSet showValue="0">
        <cfvo type="percent" val="0"/>
        <cfvo type="percent" val="33"/>
        <cfvo type="percent" val="67"/>
      </iconSet>
    </cfRule>
  </conditionalFormatting>
  <conditionalFormatting sqref="F204">
    <cfRule type="iconSet" priority="67">
      <iconSet showValue="0">
        <cfvo type="percent" val="0"/>
        <cfvo type="percent" val="33"/>
        <cfvo type="percent" val="67"/>
      </iconSet>
    </cfRule>
  </conditionalFormatting>
  <conditionalFormatting sqref="F205">
    <cfRule type="iconSet" priority="66">
      <iconSet showValue="0">
        <cfvo type="percent" val="0"/>
        <cfvo type="percent" val="33"/>
        <cfvo type="percent" val="67"/>
      </iconSet>
    </cfRule>
  </conditionalFormatting>
  <conditionalFormatting sqref="F206">
    <cfRule type="iconSet" priority="65">
      <iconSet showValue="0">
        <cfvo type="percent" val="0"/>
        <cfvo type="percent" val="33"/>
        <cfvo type="percent" val="67"/>
      </iconSet>
    </cfRule>
  </conditionalFormatting>
  <conditionalFormatting sqref="F208:F213">
    <cfRule type="iconSet" priority="64">
      <iconSet showValue="0">
        <cfvo type="percent" val="0"/>
        <cfvo type="percent" val="33"/>
        <cfvo type="percent" val="67"/>
      </iconSet>
    </cfRule>
  </conditionalFormatting>
  <conditionalFormatting sqref="F216">
    <cfRule type="iconSet" priority="63">
      <iconSet showValue="0">
        <cfvo type="percent" val="0"/>
        <cfvo type="percent" val="33"/>
        <cfvo type="percent" val="67"/>
      </iconSet>
    </cfRule>
  </conditionalFormatting>
  <conditionalFormatting sqref="F217">
    <cfRule type="iconSet" priority="62">
      <iconSet showValue="0">
        <cfvo type="percent" val="0"/>
        <cfvo type="percent" val="33"/>
        <cfvo type="percent" val="67"/>
      </iconSet>
    </cfRule>
  </conditionalFormatting>
  <conditionalFormatting sqref="F218">
    <cfRule type="iconSet" priority="61">
      <iconSet showValue="0">
        <cfvo type="percent" val="0"/>
        <cfvo type="percent" val="33"/>
        <cfvo type="percent" val="67"/>
      </iconSet>
    </cfRule>
  </conditionalFormatting>
  <conditionalFormatting sqref="F219">
    <cfRule type="iconSet" priority="60">
      <iconSet showValue="0">
        <cfvo type="percent" val="0"/>
        <cfvo type="percent" val="33"/>
        <cfvo type="percent" val="67"/>
      </iconSet>
    </cfRule>
  </conditionalFormatting>
  <conditionalFormatting sqref="F220">
    <cfRule type="iconSet" priority="59">
      <iconSet showValue="0">
        <cfvo type="percent" val="0"/>
        <cfvo type="percent" val="33"/>
        <cfvo type="percent" val="67"/>
      </iconSet>
    </cfRule>
  </conditionalFormatting>
  <conditionalFormatting sqref="F221">
    <cfRule type="iconSet" priority="58">
      <iconSet showValue="0">
        <cfvo type="percent" val="0"/>
        <cfvo type="percent" val="33"/>
        <cfvo type="percent" val="67"/>
      </iconSet>
    </cfRule>
  </conditionalFormatting>
  <conditionalFormatting sqref="F222">
    <cfRule type="iconSet" priority="57">
      <iconSet showValue="0">
        <cfvo type="percent" val="0"/>
        <cfvo type="percent" val="33"/>
        <cfvo type="percent" val="67"/>
      </iconSet>
    </cfRule>
  </conditionalFormatting>
  <conditionalFormatting sqref="F223">
    <cfRule type="iconSet" priority="56">
      <iconSet showValue="0">
        <cfvo type="percent" val="0"/>
        <cfvo type="percent" val="33"/>
        <cfvo type="percent" val="67"/>
      </iconSet>
    </cfRule>
  </conditionalFormatting>
  <conditionalFormatting sqref="F225">
    <cfRule type="iconSet" priority="55">
      <iconSet showValue="0">
        <cfvo type="percent" val="0"/>
        <cfvo type="percent" val="33"/>
        <cfvo type="percent" val="67"/>
      </iconSet>
    </cfRule>
  </conditionalFormatting>
  <conditionalFormatting sqref="F226">
    <cfRule type="iconSet" priority="54">
      <iconSet showValue="0">
        <cfvo type="percent" val="0"/>
        <cfvo type="percent" val="33"/>
        <cfvo type="percent" val="67"/>
      </iconSet>
    </cfRule>
  </conditionalFormatting>
  <conditionalFormatting sqref="F227">
    <cfRule type="iconSet" priority="53">
      <iconSet showValue="0">
        <cfvo type="percent" val="0"/>
        <cfvo type="percent" val="33"/>
        <cfvo type="percent" val="67"/>
      </iconSet>
    </cfRule>
  </conditionalFormatting>
  <conditionalFormatting sqref="F228">
    <cfRule type="iconSet" priority="52">
      <iconSet showValue="0">
        <cfvo type="percent" val="0"/>
        <cfvo type="percent" val="33"/>
        <cfvo type="percent" val="67"/>
      </iconSet>
    </cfRule>
  </conditionalFormatting>
  <conditionalFormatting sqref="F229">
    <cfRule type="iconSet" priority="51">
      <iconSet showValue="0">
        <cfvo type="percent" val="0"/>
        <cfvo type="percent" val="33"/>
        <cfvo type="percent" val="67"/>
      </iconSet>
    </cfRule>
  </conditionalFormatting>
  <conditionalFormatting sqref="F231">
    <cfRule type="iconSet" priority="50">
      <iconSet showValue="0">
        <cfvo type="percent" val="0"/>
        <cfvo type="percent" val="33"/>
        <cfvo type="percent" val="67"/>
      </iconSet>
    </cfRule>
  </conditionalFormatting>
  <conditionalFormatting sqref="F232">
    <cfRule type="iconSet" priority="49">
      <iconSet showValue="0">
        <cfvo type="percent" val="0"/>
        <cfvo type="percent" val="33"/>
        <cfvo type="percent" val="67"/>
      </iconSet>
    </cfRule>
  </conditionalFormatting>
  <conditionalFormatting sqref="F233">
    <cfRule type="iconSet" priority="48">
      <iconSet showValue="0">
        <cfvo type="percent" val="0"/>
        <cfvo type="percent" val="33"/>
        <cfvo type="percent" val="67"/>
      </iconSet>
    </cfRule>
  </conditionalFormatting>
  <conditionalFormatting sqref="F234">
    <cfRule type="iconSet" priority="47">
      <iconSet showValue="0">
        <cfvo type="percent" val="0"/>
        <cfvo type="percent" val="33"/>
        <cfvo type="percent" val="67"/>
      </iconSet>
    </cfRule>
  </conditionalFormatting>
  <conditionalFormatting sqref="F235">
    <cfRule type="iconSet" priority="46">
      <iconSet showValue="0">
        <cfvo type="percent" val="0"/>
        <cfvo type="percent" val="33"/>
        <cfvo type="percent" val="67"/>
      </iconSet>
    </cfRule>
  </conditionalFormatting>
  <conditionalFormatting sqref="F237">
    <cfRule type="iconSet" priority="45">
      <iconSet showValue="0">
        <cfvo type="percent" val="0"/>
        <cfvo type="percent" val="33"/>
        <cfvo type="percent" val="67"/>
      </iconSet>
    </cfRule>
  </conditionalFormatting>
  <conditionalFormatting sqref="F238">
    <cfRule type="iconSet" priority="44">
      <iconSet showValue="0">
        <cfvo type="percent" val="0"/>
        <cfvo type="percent" val="33"/>
        <cfvo type="percent" val="67"/>
      </iconSet>
    </cfRule>
  </conditionalFormatting>
  <conditionalFormatting sqref="F239">
    <cfRule type="iconSet" priority="43">
      <iconSet showValue="0">
        <cfvo type="percent" val="0"/>
        <cfvo type="percent" val="33"/>
        <cfvo type="percent" val="67"/>
      </iconSet>
    </cfRule>
  </conditionalFormatting>
  <conditionalFormatting sqref="F240">
    <cfRule type="iconSet" priority="42">
      <iconSet showValue="0">
        <cfvo type="percent" val="0"/>
        <cfvo type="percent" val="33"/>
        <cfvo type="percent" val="67"/>
      </iconSet>
    </cfRule>
  </conditionalFormatting>
  <conditionalFormatting sqref="F241">
    <cfRule type="iconSet" priority="41">
      <iconSet showValue="0">
        <cfvo type="percent" val="0"/>
        <cfvo type="percent" val="33"/>
        <cfvo type="percent" val="67"/>
      </iconSet>
    </cfRule>
  </conditionalFormatting>
  <conditionalFormatting sqref="F242">
    <cfRule type="iconSet" priority="40">
      <iconSet showValue="0">
        <cfvo type="percent" val="0"/>
        <cfvo type="percent" val="33"/>
        <cfvo type="percent" val="67"/>
      </iconSet>
    </cfRule>
  </conditionalFormatting>
  <conditionalFormatting sqref="F243">
    <cfRule type="iconSet" priority="39">
      <iconSet showValue="0">
        <cfvo type="percent" val="0"/>
        <cfvo type="percent" val="33"/>
        <cfvo type="percent" val="67"/>
      </iconSet>
    </cfRule>
  </conditionalFormatting>
  <conditionalFormatting sqref="F245">
    <cfRule type="iconSet" priority="38">
      <iconSet showValue="0">
        <cfvo type="percent" val="0"/>
        <cfvo type="percent" val="33"/>
        <cfvo type="percent" val="67"/>
      </iconSet>
    </cfRule>
  </conditionalFormatting>
  <conditionalFormatting sqref="F246">
    <cfRule type="iconSet" priority="37">
      <iconSet showValue="0">
        <cfvo type="percent" val="0"/>
        <cfvo type="percent" val="33"/>
        <cfvo type="percent" val="67"/>
      </iconSet>
    </cfRule>
  </conditionalFormatting>
  <conditionalFormatting sqref="F247">
    <cfRule type="iconSet" priority="36">
      <iconSet showValue="0">
        <cfvo type="percent" val="0"/>
        <cfvo type="percent" val="33"/>
        <cfvo type="percent" val="67"/>
      </iconSet>
    </cfRule>
  </conditionalFormatting>
  <conditionalFormatting sqref="F248">
    <cfRule type="iconSet" priority="35">
      <iconSet showValue="0">
        <cfvo type="percent" val="0"/>
        <cfvo type="percent" val="33"/>
        <cfvo type="percent" val="67"/>
      </iconSet>
    </cfRule>
  </conditionalFormatting>
  <conditionalFormatting sqref="F249">
    <cfRule type="iconSet" priority="34">
      <iconSet showValue="0">
        <cfvo type="percent" val="0"/>
        <cfvo type="percent" val="33"/>
        <cfvo type="percent" val="67"/>
      </iconSet>
    </cfRule>
  </conditionalFormatting>
  <conditionalFormatting sqref="F251">
    <cfRule type="iconSet" priority="33">
      <iconSet showValue="0">
        <cfvo type="percent" val="0"/>
        <cfvo type="percent" val="33"/>
        <cfvo type="percent" val="67"/>
      </iconSet>
    </cfRule>
  </conditionalFormatting>
  <conditionalFormatting sqref="F252">
    <cfRule type="iconSet" priority="32">
      <iconSet showValue="0">
        <cfvo type="percent" val="0"/>
        <cfvo type="percent" val="33"/>
        <cfvo type="percent" val="67"/>
      </iconSet>
    </cfRule>
  </conditionalFormatting>
  <conditionalFormatting sqref="F253">
    <cfRule type="iconSet" priority="31">
      <iconSet showValue="0">
        <cfvo type="percent" val="0"/>
        <cfvo type="percent" val="33"/>
        <cfvo type="percent" val="67"/>
      </iconSet>
    </cfRule>
  </conditionalFormatting>
  <conditionalFormatting sqref="F254">
    <cfRule type="iconSet" priority="30">
      <iconSet showValue="0">
        <cfvo type="percent" val="0"/>
        <cfvo type="percent" val="33"/>
        <cfvo type="percent" val="67"/>
      </iconSet>
    </cfRule>
  </conditionalFormatting>
  <conditionalFormatting sqref="F255">
    <cfRule type="iconSet" priority="29">
      <iconSet showValue="0">
        <cfvo type="percent" val="0"/>
        <cfvo type="percent" val="33"/>
        <cfvo type="percent" val="67"/>
      </iconSet>
    </cfRule>
  </conditionalFormatting>
  <conditionalFormatting sqref="F257">
    <cfRule type="iconSet" priority="28">
      <iconSet showValue="0">
        <cfvo type="percent" val="0"/>
        <cfvo type="percent" val="33"/>
        <cfvo type="percent" val="67"/>
      </iconSet>
    </cfRule>
  </conditionalFormatting>
  <conditionalFormatting sqref="F258">
    <cfRule type="iconSet" priority="27">
      <iconSet showValue="0">
        <cfvo type="percent" val="0"/>
        <cfvo type="percent" val="33"/>
        <cfvo type="percent" val="67"/>
      </iconSet>
    </cfRule>
  </conditionalFormatting>
  <conditionalFormatting sqref="F259">
    <cfRule type="iconSet" priority="26">
      <iconSet showValue="0">
        <cfvo type="percent" val="0"/>
        <cfvo type="percent" val="33"/>
        <cfvo type="percent" val="67"/>
      </iconSet>
    </cfRule>
  </conditionalFormatting>
  <conditionalFormatting sqref="F261">
    <cfRule type="iconSet" priority="25">
      <iconSet showValue="0">
        <cfvo type="percent" val="0"/>
        <cfvo type="percent" val="33"/>
        <cfvo type="percent" val="67"/>
      </iconSet>
    </cfRule>
  </conditionalFormatting>
  <conditionalFormatting sqref="F262">
    <cfRule type="iconSet" priority="24">
      <iconSet showValue="0">
        <cfvo type="percent" val="0"/>
        <cfvo type="percent" val="33"/>
        <cfvo type="percent" val="67"/>
      </iconSet>
    </cfRule>
  </conditionalFormatting>
  <conditionalFormatting sqref="F263">
    <cfRule type="iconSet" priority="23">
      <iconSet showValue="0">
        <cfvo type="percent" val="0"/>
        <cfvo type="percent" val="33"/>
        <cfvo type="percent" val="67"/>
      </iconSet>
    </cfRule>
  </conditionalFormatting>
  <conditionalFormatting sqref="F264">
    <cfRule type="iconSet" priority="22">
      <iconSet showValue="0">
        <cfvo type="percent" val="0"/>
        <cfvo type="percent" val="33"/>
        <cfvo type="percent" val="67"/>
      </iconSet>
    </cfRule>
  </conditionalFormatting>
  <conditionalFormatting sqref="F266">
    <cfRule type="iconSet" priority="21">
      <iconSet showValue="0">
        <cfvo type="percent" val="0"/>
        <cfvo type="percent" val="33"/>
        <cfvo type="percent" val="67"/>
      </iconSet>
    </cfRule>
  </conditionalFormatting>
  <conditionalFormatting sqref="F267">
    <cfRule type="iconSet" priority="20">
      <iconSet showValue="0">
        <cfvo type="percent" val="0"/>
        <cfvo type="percent" val="33"/>
        <cfvo type="percent" val="67"/>
      </iconSet>
    </cfRule>
  </conditionalFormatting>
  <conditionalFormatting sqref="F268">
    <cfRule type="iconSet" priority="19">
      <iconSet showValue="0">
        <cfvo type="percent" val="0"/>
        <cfvo type="percent" val="33"/>
        <cfvo type="percent" val="67"/>
      </iconSet>
    </cfRule>
  </conditionalFormatting>
  <conditionalFormatting sqref="F270:F271">
    <cfRule type="iconSet" priority="18">
      <iconSet showValue="0">
        <cfvo type="percent" val="0"/>
        <cfvo type="percent" val="33"/>
        <cfvo type="percent" val="67"/>
      </iconSet>
    </cfRule>
  </conditionalFormatting>
  <conditionalFormatting sqref="F272">
    <cfRule type="iconSet" priority="17">
      <iconSet showValue="0">
        <cfvo type="percent" val="0"/>
        <cfvo type="percent" val="33"/>
        <cfvo type="percent" val="67"/>
      </iconSet>
    </cfRule>
  </conditionalFormatting>
  <conditionalFormatting sqref="F273">
    <cfRule type="iconSet" priority="16">
      <iconSet showValue="0">
        <cfvo type="percent" val="0"/>
        <cfvo type="percent" val="33"/>
        <cfvo type="percent" val="67"/>
      </iconSet>
    </cfRule>
  </conditionalFormatting>
  <conditionalFormatting sqref="F274">
    <cfRule type="iconSet" priority="15">
      <iconSet showValue="0">
        <cfvo type="percent" val="0"/>
        <cfvo type="percent" val="33"/>
        <cfvo type="percent" val="67"/>
      </iconSet>
    </cfRule>
  </conditionalFormatting>
  <conditionalFormatting sqref="F275">
    <cfRule type="iconSet" priority="14">
      <iconSet showValue="0">
        <cfvo type="percent" val="0"/>
        <cfvo type="percent" val="33"/>
        <cfvo type="percent" val="67"/>
      </iconSet>
    </cfRule>
  </conditionalFormatting>
  <conditionalFormatting sqref="F276">
    <cfRule type="iconSet" priority="13">
      <iconSet showValue="0">
        <cfvo type="percent" val="0"/>
        <cfvo type="percent" val="33"/>
        <cfvo type="percent" val="67"/>
      </iconSet>
    </cfRule>
  </conditionalFormatting>
  <conditionalFormatting sqref="F277">
    <cfRule type="iconSet" priority="12">
      <iconSet showValue="0">
        <cfvo type="percent" val="0"/>
        <cfvo type="percent" val="33"/>
        <cfvo type="percent" val="67"/>
      </iconSet>
    </cfRule>
  </conditionalFormatting>
  <conditionalFormatting sqref="F278">
    <cfRule type="iconSet" priority="11">
      <iconSet showValue="0">
        <cfvo type="percent" val="0"/>
        <cfvo type="percent" val="33"/>
        <cfvo type="percent" val="67"/>
      </iconSet>
    </cfRule>
  </conditionalFormatting>
  <conditionalFormatting sqref="F279">
    <cfRule type="iconSet" priority="10">
      <iconSet showValue="0">
        <cfvo type="percent" val="0"/>
        <cfvo type="percent" val="33"/>
        <cfvo type="percent" val="67"/>
      </iconSet>
    </cfRule>
  </conditionalFormatting>
  <conditionalFormatting sqref="F280">
    <cfRule type="iconSet" priority="9">
      <iconSet showValue="0">
        <cfvo type="percent" val="0"/>
        <cfvo type="percent" val="33"/>
        <cfvo type="percent" val="67"/>
      </iconSet>
    </cfRule>
  </conditionalFormatting>
  <conditionalFormatting sqref="F281">
    <cfRule type="iconSet" priority="8">
      <iconSet showValue="0">
        <cfvo type="percent" val="0"/>
        <cfvo type="percent" val="33"/>
        <cfvo type="percent" val="67"/>
      </iconSet>
    </cfRule>
  </conditionalFormatting>
  <conditionalFormatting sqref="F283">
    <cfRule type="iconSet" priority="7">
      <iconSet showValue="0">
        <cfvo type="percent" val="0"/>
        <cfvo type="percent" val="33"/>
        <cfvo type="percent" val="67"/>
      </iconSet>
    </cfRule>
  </conditionalFormatting>
  <conditionalFormatting sqref="F284">
    <cfRule type="iconSet" priority="6">
      <iconSet showValue="0">
        <cfvo type="percent" val="0"/>
        <cfvo type="percent" val="33"/>
        <cfvo type="percent" val="67"/>
      </iconSet>
    </cfRule>
  </conditionalFormatting>
  <conditionalFormatting sqref="F285">
    <cfRule type="iconSet" priority="5">
      <iconSet showValue="0">
        <cfvo type="percent" val="0"/>
        <cfvo type="percent" val="33"/>
        <cfvo type="percent" val="67"/>
      </iconSet>
    </cfRule>
  </conditionalFormatting>
  <conditionalFormatting sqref="F310:F313">
    <cfRule type="iconSet" priority="2">
      <iconSet showValue="0">
        <cfvo type="percent" val="0"/>
        <cfvo type="percent" val="33"/>
        <cfvo type="percent" val="67"/>
      </iconSet>
    </cfRule>
  </conditionalFormatting>
  <conditionalFormatting sqref="F378:F381">
    <cfRule type="iconSet" priority="229">
      <iconSet showValue="0">
        <cfvo type="percent" val="0"/>
        <cfvo type="percent" val="33"/>
        <cfvo type="percent" val="67"/>
      </iconSet>
    </cfRule>
  </conditionalFormatting>
  <conditionalFormatting sqref="F428:F431">
    <cfRule type="iconSet" priority="4">
      <iconSet showValue="0">
        <cfvo type="percent" val="0"/>
        <cfvo type="percent" val="33"/>
        <cfvo type="percent" val="67"/>
      </iconSet>
    </cfRule>
  </conditionalFormatting>
  <conditionalFormatting sqref="F436:F439">
    <cfRule type="iconSet" priority="3">
      <iconSet showValue="0">
        <cfvo type="percent" val="0"/>
        <cfvo type="percent" val="33"/>
        <cfvo type="percent" val="67"/>
      </iconSet>
    </cfRule>
  </conditionalFormatting>
  <printOptions horizontalCentered="1"/>
  <pageMargins left="0.11811023622047245" right="0.11811023622047245" top="0.15748031496062992" bottom="0.15748031496062992" header="0.31496062992125984" footer="0.31496062992125984"/>
  <pageSetup paperSize="9" orientation="portrait" r:id="rId1"/>
  <drawing r:id="rId2"/>
  <legacyDrawing r:id="rId3"/>
  <oleObjects>
    <mc:AlternateContent xmlns:mc="http://schemas.openxmlformats.org/markup-compatibility/2006">
      <mc:Choice Requires="x14">
        <oleObject progId="Document" dvAspect="DVASPECT_ICON" shapeId="7195" r:id="rId4">
          <objectPr defaultSize="0" autoPict="0" r:id="rId5">
            <anchor moveWithCells="1" sizeWithCells="1">
              <from>
                <xdr:col>5</xdr:col>
                <xdr:colOff>180975</xdr:colOff>
                <xdr:row>9</xdr:row>
                <xdr:rowOff>47625</xdr:rowOff>
              </from>
              <to>
                <xdr:col>5</xdr:col>
                <xdr:colOff>1095375</xdr:colOff>
                <xdr:row>9</xdr:row>
                <xdr:rowOff>704850</xdr:rowOff>
              </to>
            </anchor>
          </objectPr>
        </oleObject>
      </mc:Choice>
      <mc:Fallback>
        <oleObject progId="Document" dvAspect="DVASPECT_ICON" shapeId="7195" r:id="rId4"/>
      </mc:Fallback>
    </mc:AlternateContent>
    <mc:AlternateContent xmlns:mc="http://schemas.openxmlformats.org/markup-compatibility/2006">
      <mc:Choice Requires="x14">
        <oleObject progId="Document" dvAspect="DVASPECT_ICON" shapeId="7261" r:id="rId6">
          <objectPr defaultSize="0" autoPict="0" r:id="rId7">
            <anchor moveWithCells="1" sizeWithCells="1">
              <from>
                <xdr:col>5</xdr:col>
                <xdr:colOff>200025</xdr:colOff>
                <xdr:row>638</xdr:row>
                <xdr:rowOff>66675</xdr:rowOff>
              </from>
              <to>
                <xdr:col>5</xdr:col>
                <xdr:colOff>1114425</xdr:colOff>
                <xdr:row>638</xdr:row>
                <xdr:rowOff>657225</xdr:rowOff>
              </to>
            </anchor>
          </objectPr>
        </oleObject>
      </mc:Choice>
      <mc:Fallback>
        <oleObject progId="Document" dvAspect="DVASPECT_ICON" shapeId="7261" r:id="rId6"/>
      </mc:Fallback>
    </mc:AlternateContent>
    <mc:AlternateContent xmlns:mc="http://schemas.openxmlformats.org/markup-compatibility/2006">
      <mc:Choice Requires="x14">
        <oleObject progId="Document" dvAspect="DVASPECT_ICON" shapeId="7262" r:id="rId8">
          <objectPr defaultSize="0" autoPict="0" r:id="rId9">
            <anchor moveWithCells="1" sizeWithCells="1">
              <from>
                <xdr:col>5</xdr:col>
                <xdr:colOff>190500</xdr:colOff>
                <xdr:row>642</xdr:row>
                <xdr:rowOff>95250</xdr:rowOff>
              </from>
              <to>
                <xdr:col>5</xdr:col>
                <xdr:colOff>1066800</xdr:colOff>
                <xdr:row>642</xdr:row>
                <xdr:rowOff>666750</xdr:rowOff>
              </to>
            </anchor>
          </objectPr>
        </oleObject>
      </mc:Choice>
      <mc:Fallback>
        <oleObject progId="Document" dvAspect="DVASPECT_ICON" shapeId="7262" r:id="rId8"/>
      </mc:Fallback>
    </mc:AlternateContent>
    <mc:AlternateContent xmlns:mc="http://schemas.openxmlformats.org/markup-compatibility/2006">
      <mc:Choice Requires="x14">
        <oleObject progId="Document" dvAspect="DVASPECT_ICON" shapeId="7263" r:id="rId10">
          <objectPr defaultSize="0" autoPict="0" r:id="rId11">
            <anchor moveWithCells="1" sizeWithCells="1">
              <from>
                <xdr:col>5</xdr:col>
                <xdr:colOff>161925</xdr:colOff>
                <xdr:row>643</xdr:row>
                <xdr:rowOff>95250</xdr:rowOff>
              </from>
              <to>
                <xdr:col>5</xdr:col>
                <xdr:colOff>1076325</xdr:colOff>
                <xdr:row>643</xdr:row>
                <xdr:rowOff>685800</xdr:rowOff>
              </to>
            </anchor>
          </objectPr>
        </oleObject>
      </mc:Choice>
      <mc:Fallback>
        <oleObject progId="Document" dvAspect="DVASPECT_ICON" shapeId="7263" r:id="rId10"/>
      </mc:Fallback>
    </mc:AlternateContent>
    <mc:AlternateContent xmlns:mc="http://schemas.openxmlformats.org/markup-compatibility/2006">
      <mc:Choice Requires="x14">
        <oleObject progId="Document" dvAspect="DVASPECT_ICON" shapeId="7264" r:id="rId12">
          <objectPr defaultSize="0" autoPict="0" r:id="rId13">
            <anchor moveWithCells="1" sizeWithCells="1">
              <from>
                <xdr:col>5</xdr:col>
                <xdr:colOff>200025</xdr:colOff>
                <xdr:row>302</xdr:row>
                <xdr:rowOff>95250</xdr:rowOff>
              </from>
              <to>
                <xdr:col>5</xdr:col>
                <xdr:colOff>1114425</xdr:colOff>
                <xdr:row>302</xdr:row>
                <xdr:rowOff>676275</xdr:rowOff>
              </to>
            </anchor>
          </objectPr>
        </oleObject>
      </mc:Choice>
      <mc:Fallback>
        <oleObject progId="Document" dvAspect="DVASPECT_ICON" shapeId="7264" r:id="rId12"/>
      </mc:Fallback>
    </mc:AlternateContent>
    <mc:AlternateContent xmlns:mc="http://schemas.openxmlformats.org/markup-compatibility/2006">
      <mc:Choice Requires="x14">
        <oleObject progId="Document" dvAspect="DVASPECT_ICON" shapeId="7265" r:id="rId14">
          <objectPr defaultSize="0" autoPict="0" r:id="rId15">
            <anchor moveWithCells="1" sizeWithCells="1">
              <from>
                <xdr:col>5</xdr:col>
                <xdr:colOff>200025</xdr:colOff>
                <xdr:row>303</xdr:row>
                <xdr:rowOff>95250</xdr:rowOff>
              </from>
              <to>
                <xdr:col>5</xdr:col>
                <xdr:colOff>1114425</xdr:colOff>
                <xdr:row>303</xdr:row>
                <xdr:rowOff>676275</xdr:rowOff>
              </to>
            </anchor>
          </objectPr>
        </oleObject>
      </mc:Choice>
      <mc:Fallback>
        <oleObject progId="Document" dvAspect="DVASPECT_ICON" shapeId="7265" r:id="rId14"/>
      </mc:Fallback>
    </mc:AlternateContent>
    <mc:AlternateContent xmlns:mc="http://schemas.openxmlformats.org/markup-compatibility/2006">
      <mc:Choice Requires="x14">
        <oleObject progId="Document" dvAspect="DVASPECT_ICON" shapeId="7266" r:id="rId16">
          <objectPr defaultSize="0" autoPict="0" r:id="rId17">
            <anchor moveWithCells="1" sizeWithCells="1">
              <from>
                <xdr:col>5</xdr:col>
                <xdr:colOff>200025</xdr:colOff>
                <xdr:row>304</xdr:row>
                <xdr:rowOff>95250</xdr:rowOff>
              </from>
              <to>
                <xdr:col>5</xdr:col>
                <xdr:colOff>1114425</xdr:colOff>
                <xdr:row>304</xdr:row>
                <xdr:rowOff>676275</xdr:rowOff>
              </to>
            </anchor>
          </objectPr>
        </oleObject>
      </mc:Choice>
      <mc:Fallback>
        <oleObject progId="Document" dvAspect="DVASPECT_ICON" shapeId="7266" r:id="rId16"/>
      </mc:Fallback>
    </mc:AlternateContent>
    <mc:AlternateContent xmlns:mc="http://schemas.openxmlformats.org/markup-compatibility/2006">
      <mc:Choice Requires="x14">
        <oleObject progId="Document" dvAspect="DVASPECT_ICON" shapeId="7271" r:id="rId18">
          <objectPr defaultSize="0" autoPict="0" r:id="rId19">
            <anchor moveWithCells="1" sizeWithCells="1">
              <from>
                <xdr:col>5</xdr:col>
                <xdr:colOff>171450</xdr:colOff>
                <xdr:row>319</xdr:row>
                <xdr:rowOff>104775</xdr:rowOff>
              </from>
              <to>
                <xdr:col>5</xdr:col>
                <xdr:colOff>1085850</xdr:colOff>
                <xdr:row>319</xdr:row>
                <xdr:rowOff>695325</xdr:rowOff>
              </to>
            </anchor>
          </objectPr>
        </oleObject>
      </mc:Choice>
      <mc:Fallback>
        <oleObject progId="Document" dvAspect="DVASPECT_ICON" shapeId="7271" r:id="rId18"/>
      </mc:Fallback>
    </mc:AlternateContent>
    <mc:AlternateContent xmlns:mc="http://schemas.openxmlformats.org/markup-compatibility/2006">
      <mc:Choice Requires="x14">
        <oleObject progId="Document" dvAspect="DVASPECT_ICON" shapeId="7272" r:id="rId20">
          <objectPr defaultSize="0" autoPict="0" r:id="rId21">
            <anchor moveWithCells="1" sizeWithCells="1">
              <from>
                <xdr:col>5</xdr:col>
                <xdr:colOff>171450</xdr:colOff>
                <xdr:row>320</xdr:row>
                <xdr:rowOff>85725</xdr:rowOff>
              </from>
              <to>
                <xdr:col>5</xdr:col>
                <xdr:colOff>1085850</xdr:colOff>
                <xdr:row>320</xdr:row>
                <xdr:rowOff>666750</xdr:rowOff>
              </to>
            </anchor>
          </objectPr>
        </oleObject>
      </mc:Choice>
      <mc:Fallback>
        <oleObject progId="Document" dvAspect="DVASPECT_ICON" shapeId="7272" r:id="rId20"/>
      </mc:Fallback>
    </mc:AlternateContent>
    <mc:AlternateContent xmlns:mc="http://schemas.openxmlformats.org/markup-compatibility/2006">
      <mc:Choice Requires="x14">
        <oleObject progId="Document" dvAspect="DVASPECT_ICON" shapeId="7273" r:id="rId22">
          <objectPr defaultSize="0" autoPict="0" r:id="rId23">
            <anchor moveWithCells="1" sizeWithCells="1">
              <from>
                <xdr:col>5</xdr:col>
                <xdr:colOff>171450</xdr:colOff>
                <xdr:row>321</xdr:row>
                <xdr:rowOff>85725</xdr:rowOff>
              </from>
              <to>
                <xdr:col>5</xdr:col>
                <xdr:colOff>1085850</xdr:colOff>
                <xdr:row>321</xdr:row>
                <xdr:rowOff>666750</xdr:rowOff>
              </to>
            </anchor>
          </objectPr>
        </oleObject>
      </mc:Choice>
      <mc:Fallback>
        <oleObject progId="Document" dvAspect="DVASPECT_ICON" shapeId="7273" r:id="rId22"/>
      </mc:Fallback>
    </mc:AlternateContent>
    <mc:AlternateContent xmlns:mc="http://schemas.openxmlformats.org/markup-compatibility/2006">
      <mc:Choice Requires="x14">
        <oleObject progId="Document" dvAspect="DVASPECT_ICON" shapeId="7274" r:id="rId24">
          <objectPr defaultSize="0" autoPict="0" r:id="rId25">
            <anchor moveWithCells="1" sizeWithCells="1">
              <from>
                <xdr:col>5</xdr:col>
                <xdr:colOff>190500</xdr:colOff>
                <xdr:row>373</xdr:row>
                <xdr:rowOff>47625</xdr:rowOff>
              </from>
              <to>
                <xdr:col>5</xdr:col>
                <xdr:colOff>1104900</xdr:colOff>
                <xdr:row>373</xdr:row>
                <xdr:rowOff>628650</xdr:rowOff>
              </to>
            </anchor>
          </objectPr>
        </oleObject>
      </mc:Choice>
      <mc:Fallback>
        <oleObject progId="Document" dvAspect="DVASPECT_ICON" shapeId="7274" r:id="rId24"/>
      </mc:Fallback>
    </mc:AlternateContent>
    <mc:AlternateContent xmlns:mc="http://schemas.openxmlformats.org/markup-compatibility/2006">
      <mc:Choice Requires="x14">
        <oleObject progId="Document" dvAspect="DVASPECT_ICON" shapeId="7275" r:id="rId26">
          <objectPr defaultSize="0" autoPict="0" r:id="rId27">
            <anchor moveWithCells="1" sizeWithCells="1">
              <from>
                <xdr:col>5</xdr:col>
                <xdr:colOff>190500</xdr:colOff>
                <xdr:row>374</xdr:row>
                <xdr:rowOff>47625</xdr:rowOff>
              </from>
              <to>
                <xdr:col>5</xdr:col>
                <xdr:colOff>1104900</xdr:colOff>
                <xdr:row>374</xdr:row>
                <xdr:rowOff>628650</xdr:rowOff>
              </to>
            </anchor>
          </objectPr>
        </oleObject>
      </mc:Choice>
      <mc:Fallback>
        <oleObject progId="Document" dvAspect="DVASPECT_ICON" shapeId="7275" r:id="rId26"/>
      </mc:Fallback>
    </mc:AlternateContent>
    <mc:AlternateContent xmlns:mc="http://schemas.openxmlformats.org/markup-compatibility/2006">
      <mc:Choice Requires="x14">
        <oleObject progId="Document" dvAspect="DVASPECT_ICON" shapeId="7276" r:id="rId28">
          <objectPr defaultSize="0" autoPict="0" r:id="rId29">
            <anchor moveWithCells="1" sizeWithCells="1">
              <from>
                <xdr:col>5</xdr:col>
                <xdr:colOff>190500</xdr:colOff>
                <xdr:row>375</xdr:row>
                <xdr:rowOff>47625</xdr:rowOff>
              </from>
              <to>
                <xdr:col>5</xdr:col>
                <xdr:colOff>1104900</xdr:colOff>
                <xdr:row>375</xdr:row>
                <xdr:rowOff>628650</xdr:rowOff>
              </to>
            </anchor>
          </objectPr>
        </oleObject>
      </mc:Choice>
      <mc:Fallback>
        <oleObject progId="Document" dvAspect="DVASPECT_ICON" shapeId="7276" r:id="rId28"/>
      </mc:Fallback>
    </mc:AlternateContent>
    <mc:AlternateContent xmlns:mc="http://schemas.openxmlformats.org/markup-compatibility/2006">
      <mc:Choice Requires="x14">
        <oleObject progId="Document" dvAspect="DVASPECT_ICON" shapeId="7277" r:id="rId30">
          <objectPr defaultSize="0" autoPict="0" r:id="rId31">
            <anchor moveWithCells="1" sizeWithCells="1">
              <from>
                <xdr:col>5</xdr:col>
                <xdr:colOff>190500</xdr:colOff>
                <xdr:row>405</xdr:row>
                <xdr:rowOff>47625</xdr:rowOff>
              </from>
              <to>
                <xdr:col>5</xdr:col>
                <xdr:colOff>1104900</xdr:colOff>
                <xdr:row>405</xdr:row>
                <xdr:rowOff>628650</xdr:rowOff>
              </to>
            </anchor>
          </objectPr>
        </oleObject>
      </mc:Choice>
      <mc:Fallback>
        <oleObject progId="Document" dvAspect="DVASPECT_ICON" shapeId="7277" r:id="rId30"/>
      </mc:Fallback>
    </mc:AlternateContent>
    <mc:AlternateContent xmlns:mc="http://schemas.openxmlformats.org/markup-compatibility/2006">
      <mc:Choice Requires="x14">
        <oleObject progId="Document" dvAspect="DVASPECT_ICON" shapeId="7278" r:id="rId32">
          <objectPr defaultSize="0" autoPict="0" r:id="rId33">
            <anchor moveWithCells="1" sizeWithCells="1">
              <from>
                <xdr:col>5</xdr:col>
                <xdr:colOff>190500</xdr:colOff>
                <xdr:row>406</xdr:row>
                <xdr:rowOff>47625</xdr:rowOff>
              </from>
              <to>
                <xdr:col>5</xdr:col>
                <xdr:colOff>1104900</xdr:colOff>
                <xdr:row>406</xdr:row>
                <xdr:rowOff>628650</xdr:rowOff>
              </to>
            </anchor>
          </objectPr>
        </oleObject>
      </mc:Choice>
      <mc:Fallback>
        <oleObject progId="Document" dvAspect="DVASPECT_ICON" shapeId="7278" r:id="rId32"/>
      </mc:Fallback>
    </mc:AlternateContent>
    <mc:AlternateContent xmlns:mc="http://schemas.openxmlformats.org/markup-compatibility/2006">
      <mc:Choice Requires="x14">
        <oleObject progId="Document" dvAspect="DVASPECT_ICON" shapeId="7279" r:id="rId34">
          <objectPr defaultSize="0" autoPict="0" r:id="rId35">
            <anchor moveWithCells="1" sizeWithCells="1">
              <from>
                <xdr:col>5</xdr:col>
                <xdr:colOff>190500</xdr:colOff>
                <xdr:row>407</xdr:row>
                <xdr:rowOff>47625</xdr:rowOff>
              </from>
              <to>
                <xdr:col>5</xdr:col>
                <xdr:colOff>1104900</xdr:colOff>
                <xdr:row>407</xdr:row>
                <xdr:rowOff>628650</xdr:rowOff>
              </to>
            </anchor>
          </objectPr>
        </oleObject>
      </mc:Choice>
      <mc:Fallback>
        <oleObject progId="Document" dvAspect="DVASPECT_ICON" shapeId="7279" r:id="rId34"/>
      </mc:Fallback>
    </mc:AlternateContent>
    <mc:AlternateContent xmlns:mc="http://schemas.openxmlformats.org/markup-compatibility/2006">
      <mc:Choice Requires="x14">
        <oleObject progId="Document" dvAspect="DVASPECT_ICON" shapeId="7280" r:id="rId36">
          <objectPr defaultSize="0" autoPict="0" r:id="rId37">
            <anchor moveWithCells="1" sizeWithCells="1">
              <from>
                <xdr:col>5</xdr:col>
                <xdr:colOff>190500</xdr:colOff>
                <xdr:row>408</xdr:row>
                <xdr:rowOff>47625</xdr:rowOff>
              </from>
              <to>
                <xdr:col>5</xdr:col>
                <xdr:colOff>1104900</xdr:colOff>
                <xdr:row>408</xdr:row>
                <xdr:rowOff>628650</xdr:rowOff>
              </to>
            </anchor>
          </objectPr>
        </oleObject>
      </mc:Choice>
      <mc:Fallback>
        <oleObject progId="Document" dvAspect="DVASPECT_ICON" shapeId="7280" r:id="rId36"/>
      </mc:Fallback>
    </mc:AlternateContent>
    <mc:AlternateContent xmlns:mc="http://schemas.openxmlformats.org/markup-compatibility/2006">
      <mc:Choice Requires="x14">
        <oleObject progId="Document" dvAspect="DVASPECT_ICON" shapeId="7281" r:id="rId38">
          <objectPr defaultSize="0" autoPict="0" r:id="rId39">
            <anchor moveWithCells="1" sizeWithCells="1">
              <from>
                <xdr:col>5</xdr:col>
                <xdr:colOff>190500</xdr:colOff>
                <xdr:row>409</xdr:row>
                <xdr:rowOff>47625</xdr:rowOff>
              </from>
              <to>
                <xdr:col>5</xdr:col>
                <xdr:colOff>1104900</xdr:colOff>
                <xdr:row>409</xdr:row>
                <xdr:rowOff>628650</xdr:rowOff>
              </to>
            </anchor>
          </objectPr>
        </oleObject>
      </mc:Choice>
      <mc:Fallback>
        <oleObject progId="Document" dvAspect="DVASPECT_ICON" shapeId="7281" r:id="rId38"/>
      </mc:Fallback>
    </mc:AlternateContent>
    <mc:AlternateContent xmlns:mc="http://schemas.openxmlformats.org/markup-compatibility/2006">
      <mc:Choice Requires="x14">
        <oleObject progId="Document" dvAspect="DVASPECT_ICON" shapeId="7282" r:id="rId40">
          <objectPr defaultSize="0" autoPict="0" r:id="rId41">
            <anchor moveWithCells="1" sizeWithCells="1">
              <from>
                <xdr:col>5</xdr:col>
                <xdr:colOff>190500</xdr:colOff>
                <xdr:row>410</xdr:row>
                <xdr:rowOff>47625</xdr:rowOff>
              </from>
              <to>
                <xdr:col>5</xdr:col>
                <xdr:colOff>1104900</xdr:colOff>
                <xdr:row>410</xdr:row>
                <xdr:rowOff>628650</xdr:rowOff>
              </to>
            </anchor>
          </objectPr>
        </oleObject>
      </mc:Choice>
      <mc:Fallback>
        <oleObject progId="Document" dvAspect="DVASPECT_ICON" shapeId="7282" r:id="rId40"/>
      </mc:Fallback>
    </mc:AlternateContent>
    <mc:AlternateContent xmlns:mc="http://schemas.openxmlformats.org/markup-compatibility/2006">
      <mc:Choice Requires="x14">
        <oleObject progId="Document" dvAspect="DVASPECT_ICON" shapeId="7283" r:id="rId42">
          <objectPr defaultSize="0" autoPict="0" r:id="rId43">
            <anchor moveWithCells="1" sizeWithCells="1">
              <from>
                <xdr:col>5</xdr:col>
                <xdr:colOff>190500</xdr:colOff>
                <xdr:row>411</xdr:row>
                <xdr:rowOff>47625</xdr:rowOff>
              </from>
              <to>
                <xdr:col>5</xdr:col>
                <xdr:colOff>1104900</xdr:colOff>
                <xdr:row>411</xdr:row>
                <xdr:rowOff>628650</xdr:rowOff>
              </to>
            </anchor>
          </objectPr>
        </oleObject>
      </mc:Choice>
      <mc:Fallback>
        <oleObject progId="Document" dvAspect="DVASPECT_ICON" shapeId="7283" r:id="rId42"/>
      </mc:Fallback>
    </mc:AlternateContent>
    <mc:AlternateContent xmlns:mc="http://schemas.openxmlformats.org/markup-compatibility/2006">
      <mc:Choice Requires="x14">
        <oleObject progId="Document" dvAspect="DVASPECT_ICON" shapeId="7284" r:id="rId44">
          <objectPr defaultSize="0" autoPict="0" r:id="rId45">
            <anchor moveWithCells="1" sizeWithCells="1">
              <from>
                <xdr:col>5</xdr:col>
                <xdr:colOff>190500</xdr:colOff>
                <xdr:row>412</xdr:row>
                <xdr:rowOff>47625</xdr:rowOff>
              </from>
              <to>
                <xdr:col>5</xdr:col>
                <xdr:colOff>1104900</xdr:colOff>
                <xdr:row>412</xdr:row>
                <xdr:rowOff>628650</xdr:rowOff>
              </to>
            </anchor>
          </objectPr>
        </oleObject>
      </mc:Choice>
      <mc:Fallback>
        <oleObject progId="Document" dvAspect="DVASPECT_ICON" shapeId="7284" r:id="rId44"/>
      </mc:Fallback>
    </mc:AlternateContent>
    <mc:AlternateContent xmlns:mc="http://schemas.openxmlformats.org/markup-compatibility/2006">
      <mc:Choice Requires="x14">
        <oleObject progId="Document" dvAspect="DVASPECT_ICON" shapeId="7285" r:id="rId46">
          <objectPr defaultSize="0" autoPict="0" r:id="rId47">
            <anchor moveWithCells="1" sizeWithCells="1">
              <from>
                <xdr:col>5</xdr:col>
                <xdr:colOff>190500</xdr:colOff>
                <xdr:row>413</xdr:row>
                <xdr:rowOff>47625</xdr:rowOff>
              </from>
              <to>
                <xdr:col>5</xdr:col>
                <xdr:colOff>1104900</xdr:colOff>
                <xdr:row>413</xdr:row>
                <xdr:rowOff>628650</xdr:rowOff>
              </to>
            </anchor>
          </objectPr>
        </oleObject>
      </mc:Choice>
      <mc:Fallback>
        <oleObject progId="Document" dvAspect="DVASPECT_ICON" shapeId="7285" r:id="rId46"/>
      </mc:Fallback>
    </mc:AlternateContent>
    <mc:AlternateContent xmlns:mc="http://schemas.openxmlformats.org/markup-compatibility/2006">
      <mc:Choice Requires="x14">
        <oleObject progId="Document" dvAspect="DVASPECT_ICON" shapeId="7286" r:id="rId48">
          <objectPr defaultSize="0" autoPict="0" r:id="rId49">
            <anchor moveWithCells="1" sizeWithCells="1">
              <from>
                <xdr:col>5</xdr:col>
                <xdr:colOff>190500</xdr:colOff>
                <xdr:row>414</xdr:row>
                <xdr:rowOff>47625</xdr:rowOff>
              </from>
              <to>
                <xdr:col>5</xdr:col>
                <xdr:colOff>1104900</xdr:colOff>
                <xdr:row>414</xdr:row>
                <xdr:rowOff>628650</xdr:rowOff>
              </to>
            </anchor>
          </objectPr>
        </oleObject>
      </mc:Choice>
      <mc:Fallback>
        <oleObject progId="Document" dvAspect="DVASPECT_ICON" shapeId="7286" r:id="rId48"/>
      </mc:Fallback>
    </mc:AlternateContent>
    <mc:AlternateContent xmlns:mc="http://schemas.openxmlformats.org/markup-compatibility/2006">
      <mc:Choice Requires="x14">
        <oleObject progId="Document" dvAspect="DVASPECT_ICON" shapeId="7287" r:id="rId50">
          <objectPr defaultSize="0" autoPict="0" r:id="rId51">
            <anchor moveWithCells="1" sizeWithCells="1">
              <from>
                <xdr:col>5</xdr:col>
                <xdr:colOff>190500</xdr:colOff>
                <xdr:row>415</xdr:row>
                <xdr:rowOff>47625</xdr:rowOff>
              </from>
              <to>
                <xdr:col>5</xdr:col>
                <xdr:colOff>1104900</xdr:colOff>
                <xdr:row>415</xdr:row>
                <xdr:rowOff>628650</xdr:rowOff>
              </to>
            </anchor>
          </objectPr>
        </oleObject>
      </mc:Choice>
      <mc:Fallback>
        <oleObject progId="Document" dvAspect="DVASPECT_ICON" shapeId="7287" r:id="rId50"/>
      </mc:Fallback>
    </mc:AlternateContent>
    <mc:AlternateContent xmlns:mc="http://schemas.openxmlformats.org/markup-compatibility/2006">
      <mc:Choice Requires="x14">
        <oleObject progId="Document" dvAspect="DVASPECT_ICON" shapeId="7288" r:id="rId52">
          <objectPr defaultSize="0" autoPict="0" r:id="rId53">
            <anchor moveWithCells="1" sizeWithCells="1">
              <from>
                <xdr:col>5</xdr:col>
                <xdr:colOff>190500</xdr:colOff>
                <xdr:row>416</xdr:row>
                <xdr:rowOff>47625</xdr:rowOff>
              </from>
              <to>
                <xdr:col>5</xdr:col>
                <xdr:colOff>1104900</xdr:colOff>
                <xdr:row>416</xdr:row>
                <xdr:rowOff>628650</xdr:rowOff>
              </to>
            </anchor>
          </objectPr>
        </oleObject>
      </mc:Choice>
      <mc:Fallback>
        <oleObject progId="Document" dvAspect="DVASPECT_ICON" shapeId="7288" r:id="rId52"/>
      </mc:Fallback>
    </mc:AlternateContent>
    <mc:AlternateContent xmlns:mc="http://schemas.openxmlformats.org/markup-compatibility/2006">
      <mc:Choice Requires="x14">
        <oleObject progId="Document" dvAspect="DVASPECT_ICON" shapeId="7289" r:id="rId54">
          <objectPr defaultSize="0" autoPict="0" r:id="rId55">
            <anchor moveWithCells="1" sizeWithCells="1">
              <from>
                <xdr:col>5</xdr:col>
                <xdr:colOff>190500</xdr:colOff>
                <xdr:row>417</xdr:row>
                <xdr:rowOff>47625</xdr:rowOff>
              </from>
              <to>
                <xdr:col>5</xdr:col>
                <xdr:colOff>1104900</xdr:colOff>
                <xdr:row>417</xdr:row>
                <xdr:rowOff>628650</xdr:rowOff>
              </to>
            </anchor>
          </objectPr>
        </oleObject>
      </mc:Choice>
      <mc:Fallback>
        <oleObject progId="Document" dvAspect="DVASPECT_ICON" shapeId="7289" r:id="rId54"/>
      </mc:Fallback>
    </mc:AlternateContent>
    <mc:AlternateContent xmlns:mc="http://schemas.openxmlformats.org/markup-compatibility/2006">
      <mc:Choice Requires="x14">
        <oleObject progId="Document" dvAspect="DVASPECT_ICON" shapeId="7290" r:id="rId56">
          <objectPr defaultSize="0" autoPict="0" r:id="rId57">
            <anchor moveWithCells="1" sizeWithCells="1">
              <from>
                <xdr:col>5</xdr:col>
                <xdr:colOff>190500</xdr:colOff>
                <xdr:row>418</xdr:row>
                <xdr:rowOff>47625</xdr:rowOff>
              </from>
              <to>
                <xdr:col>5</xdr:col>
                <xdr:colOff>1104900</xdr:colOff>
                <xdr:row>418</xdr:row>
                <xdr:rowOff>628650</xdr:rowOff>
              </to>
            </anchor>
          </objectPr>
        </oleObject>
      </mc:Choice>
      <mc:Fallback>
        <oleObject progId="Document" dvAspect="DVASPECT_ICON" shapeId="7290" r:id="rId56"/>
      </mc:Fallback>
    </mc:AlternateContent>
    <mc:AlternateContent xmlns:mc="http://schemas.openxmlformats.org/markup-compatibility/2006">
      <mc:Choice Requires="x14">
        <oleObject progId="Document" dvAspect="DVASPECT_ICON" shapeId="7291" r:id="rId58">
          <objectPr defaultSize="0" autoPict="0" r:id="rId59">
            <anchor moveWithCells="1" sizeWithCells="1">
              <from>
                <xdr:col>5</xdr:col>
                <xdr:colOff>190500</xdr:colOff>
                <xdr:row>419</xdr:row>
                <xdr:rowOff>47625</xdr:rowOff>
              </from>
              <to>
                <xdr:col>5</xdr:col>
                <xdr:colOff>1104900</xdr:colOff>
                <xdr:row>419</xdr:row>
                <xdr:rowOff>628650</xdr:rowOff>
              </to>
            </anchor>
          </objectPr>
        </oleObject>
      </mc:Choice>
      <mc:Fallback>
        <oleObject progId="Document" dvAspect="DVASPECT_ICON" shapeId="7291" r:id="rId58"/>
      </mc:Fallback>
    </mc:AlternateContent>
    <mc:AlternateContent xmlns:mc="http://schemas.openxmlformats.org/markup-compatibility/2006">
      <mc:Choice Requires="x14">
        <oleObject progId="Document" dvAspect="DVASPECT_ICON" shapeId="7292" r:id="rId60">
          <objectPr defaultSize="0" autoPict="0" r:id="rId61">
            <anchor moveWithCells="1" sizeWithCells="1">
              <from>
                <xdr:col>5</xdr:col>
                <xdr:colOff>190500</xdr:colOff>
                <xdr:row>469</xdr:row>
                <xdr:rowOff>47625</xdr:rowOff>
              </from>
              <to>
                <xdr:col>5</xdr:col>
                <xdr:colOff>1104900</xdr:colOff>
                <xdr:row>469</xdr:row>
                <xdr:rowOff>628650</xdr:rowOff>
              </to>
            </anchor>
          </objectPr>
        </oleObject>
      </mc:Choice>
      <mc:Fallback>
        <oleObject progId="Document" dvAspect="DVASPECT_ICON" shapeId="7292" r:id="rId60"/>
      </mc:Fallback>
    </mc:AlternateContent>
    <mc:AlternateContent xmlns:mc="http://schemas.openxmlformats.org/markup-compatibility/2006">
      <mc:Choice Requires="x14">
        <oleObject progId="Document" dvAspect="DVASPECT_ICON" shapeId="7293" r:id="rId62">
          <objectPr defaultSize="0" autoPict="0" r:id="rId63">
            <anchor moveWithCells="1" sizeWithCells="1">
              <from>
                <xdr:col>5</xdr:col>
                <xdr:colOff>190500</xdr:colOff>
                <xdr:row>470</xdr:row>
                <xdr:rowOff>47625</xdr:rowOff>
              </from>
              <to>
                <xdr:col>5</xdr:col>
                <xdr:colOff>1104900</xdr:colOff>
                <xdr:row>470</xdr:row>
                <xdr:rowOff>628650</xdr:rowOff>
              </to>
            </anchor>
          </objectPr>
        </oleObject>
      </mc:Choice>
      <mc:Fallback>
        <oleObject progId="Document" dvAspect="DVASPECT_ICON" shapeId="7293" r:id="rId62"/>
      </mc:Fallback>
    </mc:AlternateContent>
    <mc:AlternateContent xmlns:mc="http://schemas.openxmlformats.org/markup-compatibility/2006">
      <mc:Choice Requires="x14">
        <oleObject progId="Document" dvAspect="DVASPECT_ICON" shapeId="7294" r:id="rId64">
          <objectPr defaultSize="0" autoPict="0" r:id="rId65">
            <anchor moveWithCells="1" sizeWithCells="1">
              <from>
                <xdr:col>5</xdr:col>
                <xdr:colOff>190500</xdr:colOff>
                <xdr:row>471</xdr:row>
                <xdr:rowOff>47625</xdr:rowOff>
              </from>
              <to>
                <xdr:col>5</xdr:col>
                <xdr:colOff>1104900</xdr:colOff>
                <xdr:row>471</xdr:row>
                <xdr:rowOff>628650</xdr:rowOff>
              </to>
            </anchor>
          </objectPr>
        </oleObject>
      </mc:Choice>
      <mc:Fallback>
        <oleObject progId="Document" dvAspect="DVASPECT_ICON" shapeId="7294" r:id="rId64"/>
      </mc:Fallback>
    </mc:AlternateContent>
    <mc:AlternateContent xmlns:mc="http://schemas.openxmlformats.org/markup-compatibility/2006">
      <mc:Choice Requires="x14">
        <oleObject progId="Document" dvAspect="DVASPECT_ICON" shapeId="7311" r:id="rId66">
          <objectPr defaultSize="0" autoPict="0" r:id="rId67">
            <anchor moveWithCells="1" sizeWithCells="1">
              <from>
                <xdr:col>5</xdr:col>
                <xdr:colOff>190500</xdr:colOff>
                <xdr:row>351</xdr:row>
                <xdr:rowOff>57150</xdr:rowOff>
              </from>
              <to>
                <xdr:col>5</xdr:col>
                <xdr:colOff>1104900</xdr:colOff>
                <xdr:row>351</xdr:row>
                <xdr:rowOff>714375</xdr:rowOff>
              </to>
            </anchor>
          </objectPr>
        </oleObject>
      </mc:Choice>
      <mc:Fallback>
        <oleObject progId="Document" dvAspect="DVASPECT_ICON" shapeId="7311" r:id="rId66"/>
      </mc:Fallback>
    </mc:AlternateContent>
    <mc:AlternateContent xmlns:mc="http://schemas.openxmlformats.org/markup-compatibility/2006">
      <mc:Choice Requires="x14">
        <oleObject progId="Document" dvAspect="DVASPECT_ICON" shapeId="7312" r:id="rId68">
          <objectPr defaultSize="0" autoPict="0" r:id="rId69">
            <anchor moveWithCells="1" sizeWithCells="1">
              <from>
                <xdr:col>5</xdr:col>
                <xdr:colOff>190500</xdr:colOff>
                <xdr:row>352</xdr:row>
                <xdr:rowOff>57150</xdr:rowOff>
              </from>
              <to>
                <xdr:col>5</xdr:col>
                <xdr:colOff>1104900</xdr:colOff>
                <xdr:row>352</xdr:row>
                <xdr:rowOff>714375</xdr:rowOff>
              </to>
            </anchor>
          </objectPr>
        </oleObject>
      </mc:Choice>
      <mc:Fallback>
        <oleObject progId="Document" dvAspect="DVASPECT_ICON" shapeId="7312" r:id="rId68"/>
      </mc:Fallback>
    </mc:AlternateContent>
    <mc:AlternateContent xmlns:mc="http://schemas.openxmlformats.org/markup-compatibility/2006">
      <mc:Choice Requires="x14">
        <oleObject progId="Document" dvAspect="DVASPECT_ICON" shapeId="7313" r:id="rId70">
          <objectPr defaultSize="0" autoPict="0" r:id="rId71">
            <anchor moveWithCells="1" sizeWithCells="1">
              <from>
                <xdr:col>5</xdr:col>
                <xdr:colOff>190500</xdr:colOff>
                <xdr:row>354</xdr:row>
                <xdr:rowOff>57150</xdr:rowOff>
              </from>
              <to>
                <xdr:col>5</xdr:col>
                <xdr:colOff>1104900</xdr:colOff>
                <xdr:row>354</xdr:row>
                <xdr:rowOff>714375</xdr:rowOff>
              </to>
            </anchor>
          </objectPr>
        </oleObject>
      </mc:Choice>
      <mc:Fallback>
        <oleObject progId="Document" dvAspect="DVASPECT_ICON" shapeId="7313" r:id="rId70"/>
      </mc:Fallback>
    </mc:AlternateContent>
    <mc:AlternateContent xmlns:mc="http://schemas.openxmlformats.org/markup-compatibility/2006">
      <mc:Choice Requires="x14">
        <oleObject progId="Document" dvAspect="DVASPECT_ICON" shapeId="7322" r:id="rId72">
          <objectPr defaultSize="0" autoPict="0" r:id="rId73">
            <anchor moveWithCells="1" sizeWithCells="1">
              <from>
                <xdr:col>5</xdr:col>
                <xdr:colOff>180975</xdr:colOff>
                <xdr:row>388</xdr:row>
                <xdr:rowOff>66675</xdr:rowOff>
              </from>
              <to>
                <xdr:col>5</xdr:col>
                <xdr:colOff>1095375</xdr:colOff>
                <xdr:row>388</xdr:row>
                <xdr:rowOff>657225</xdr:rowOff>
              </to>
            </anchor>
          </objectPr>
        </oleObject>
      </mc:Choice>
      <mc:Fallback>
        <oleObject progId="Document" dvAspect="DVASPECT_ICON" shapeId="7322" r:id="rId72"/>
      </mc:Fallback>
    </mc:AlternateContent>
    <mc:AlternateContent xmlns:mc="http://schemas.openxmlformats.org/markup-compatibility/2006">
      <mc:Choice Requires="x14">
        <oleObject progId="Document" dvAspect="DVASPECT_ICON" shapeId="7323" r:id="rId74">
          <objectPr defaultSize="0" autoPict="0" r:id="rId75">
            <anchor moveWithCells="1" sizeWithCells="1">
              <from>
                <xdr:col>5</xdr:col>
                <xdr:colOff>190500</xdr:colOff>
                <xdr:row>389</xdr:row>
                <xdr:rowOff>95250</xdr:rowOff>
              </from>
              <to>
                <xdr:col>5</xdr:col>
                <xdr:colOff>1104900</xdr:colOff>
                <xdr:row>389</xdr:row>
                <xdr:rowOff>676275</xdr:rowOff>
              </to>
            </anchor>
          </objectPr>
        </oleObject>
      </mc:Choice>
      <mc:Fallback>
        <oleObject progId="Document" dvAspect="DVASPECT_ICON" shapeId="7323" r:id="rId74"/>
      </mc:Fallback>
    </mc:AlternateContent>
    <mc:AlternateContent xmlns:mc="http://schemas.openxmlformats.org/markup-compatibility/2006">
      <mc:Choice Requires="x14">
        <oleObject progId="Document" dvAspect="DVASPECT_ICON" shapeId="7324" r:id="rId76">
          <objectPr defaultSize="0" autoPict="0" r:id="rId77">
            <anchor moveWithCells="1" sizeWithCells="1">
              <from>
                <xdr:col>5</xdr:col>
                <xdr:colOff>190500</xdr:colOff>
                <xdr:row>390</xdr:row>
                <xdr:rowOff>95250</xdr:rowOff>
              </from>
              <to>
                <xdr:col>5</xdr:col>
                <xdr:colOff>1104900</xdr:colOff>
                <xdr:row>390</xdr:row>
                <xdr:rowOff>676275</xdr:rowOff>
              </to>
            </anchor>
          </objectPr>
        </oleObject>
      </mc:Choice>
      <mc:Fallback>
        <oleObject progId="Document" dvAspect="DVASPECT_ICON" shapeId="7324" r:id="rId76"/>
      </mc:Fallback>
    </mc:AlternateContent>
    <mc:AlternateContent xmlns:mc="http://schemas.openxmlformats.org/markup-compatibility/2006">
      <mc:Choice Requires="x14">
        <oleObject progId="Document" dvAspect="DVASPECT_ICON" shapeId="7325" r:id="rId78">
          <objectPr defaultSize="0" autoPict="0" r:id="rId79">
            <anchor moveWithCells="1" sizeWithCells="1">
              <from>
                <xdr:col>5</xdr:col>
                <xdr:colOff>190500</xdr:colOff>
                <xdr:row>391</xdr:row>
                <xdr:rowOff>95250</xdr:rowOff>
              </from>
              <to>
                <xdr:col>5</xdr:col>
                <xdr:colOff>1104900</xdr:colOff>
                <xdr:row>391</xdr:row>
                <xdr:rowOff>676275</xdr:rowOff>
              </to>
            </anchor>
          </objectPr>
        </oleObject>
      </mc:Choice>
      <mc:Fallback>
        <oleObject progId="Document" dvAspect="DVASPECT_ICON" shapeId="7325" r:id="rId78"/>
      </mc:Fallback>
    </mc:AlternateContent>
    <mc:AlternateContent xmlns:mc="http://schemas.openxmlformats.org/markup-compatibility/2006">
      <mc:Choice Requires="x14">
        <oleObject progId="Document" dvAspect="DVASPECT_ICON" shapeId="7326" r:id="rId80">
          <objectPr defaultSize="0" autoPict="0" r:id="rId81">
            <anchor moveWithCells="1" sizeWithCells="1">
              <from>
                <xdr:col>5</xdr:col>
                <xdr:colOff>190500</xdr:colOff>
                <xdr:row>392</xdr:row>
                <xdr:rowOff>95250</xdr:rowOff>
              </from>
              <to>
                <xdr:col>5</xdr:col>
                <xdr:colOff>1104900</xdr:colOff>
                <xdr:row>392</xdr:row>
                <xdr:rowOff>676275</xdr:rowOff>
              </to>
            </anchor>
          </objectPr>
        </oleObject>
      </mc:Choice>
      <mc:Fallback>
        <oleObject progId="Document" dvAspect="DVASPECT_ICON" shapeId="7326" r:id="rId80"/>
      </mc:Fallback>
    </mc:AlternateContent>
    <mc:AlternateContent xmlns:mc="http://schemas.openxmlformats.org/markup-compatibility/2006">
      <mc:Choice Requires="x14">
        <oleObject progId="Document" dvAspect="DVASPECT_ICON" shapeId="7327" r:id="rId82">
          <objectPr defaultSize="0" autoPict="0" r:id="rId83">
            <anchor moveWithCells="1" sizeWithCells="1">
              <from>
                <xdr:col>5</xdr:col>
                <xdr:colOff>190500</xdr:colOff>
                <xdr:row>393</xdr:row>
                <xdr:rowOff>47625</xdr:rowOff>
              </from>
              <to>
                <xdr:col>5</xdr:col>
                <xdr:colOff>1104900</xdr:colOff>
                <xdr:row>393</xdr:row>
                <xdr:rowOff>628650</xdr:rowOff>
              </to>
            </anchor>
          </objectPr>
        </oleObject>
      </mc:Choice>
      <mc:Fallback>
        <oleObject progId="Document" dvAspect="DVASPECT_ICON" shapeId="7327" r:id="rId82"/>
      </mc:Fallback>
    </mc:AlternateContent>
    <mc:AlternateContent xmlns:mc="http://schemas.openxmlformats.org/markup-compatibility/2006">
      <mc:Choice Requires="x14">
        <oleObject progId="Document" dvAspect="DVASPECT_ICON" shapeId="7328" r:id="rId84">
          <objectPr defaultSize="0" autoPict="0" r:id="rId85">
            <anchor moveWithCells="1" sizeWithCells="1">
              <from>
                <xdr:col>5</xdr:col>
                <xdr:colOff>190500</xdr:colOff>
                <xdr:row>394</xdr:row>
                <xdr:rowOff>47625</xdr:rowOff>
              </from>
              <to>
                <xdr:col>5</xdr:col>
                <xdr:colOff>1104900</xdr:colOff>
                <xdr:row>394</xdr:row>
                <xdr:rowOff>628650</xdr:rowOff>
              </to>
            </anchor>
          </objectPr>
        </oleObject>
      </mc:Choice>
      <mc:Fallback>
        <oleObject progId="Document" dvAspect="DVASPECT_ICON" shapeId="7328" r:id="rId84"/>
      </mc:Fallback>
    </mc:AlternateContent>
    <mc:AlternateContent xmlns:mc="http://schemas.openxmlformats.org/markup-compatibility/2006">
      <mc:Choice Requires="x14">
        <oleObject progId="Document" dvAspect="DVASPECT_ICON" shapeId="7329" r:id="rId86">
          <objectPr defaultSize="0" autoPict="0" r:id="rId87">
            <anchor moveWithCells="1" sizeWithCells="1">
              <from>
                <xdr:col>5</xdr:col>
                <xdr:colOff>190500</xdr:colOff>
                <xdr:row>395</xdr:row>
                <xdr:rowOff>47625</xdr:rowOff>
              </from>
              <to>
                <xdr:col>5</xdr:col>
                <xdr:colOff>1104900</xdr:colOff>
                <xdr:row>395</xdr:row>
                <xdr:rowOff>628650</xdr:rowOff>
              </to>
            </anchor>
          </objectPr>
        </oleObject>
      </mc:Choice>
      <mc:Fallback>
        <oleObject progId="Document" dvAspect="DVASPECT_ICON" shapeId="7329" r:id="rId86"/>
      </mc:Fallback>
    </mc:AlternateContent>
    <mc:AlternateContent xmlns:mc="http://schemas.openxmlformats.org/markup-compatibility/2006">
      <mc:Choice Requires="x14">
        <oleObject progId="Document" dvAspect="DVASPECT_ICON" shapeId="7330" r:id="rId88">
          <objectPr defaultSize="0" autoPict="0" r:id="rId89">
            <anchor moveWithCells="1" sizeWithCells="1">
              <from>
                <xdr:col>5</xdr:col>
                <xdr:colOff>190500</xdr:colOff>
                <xdr:row>396</xdr:row>
                <xdr:rowOff>47625</xdr:rowOff>
              </from>
              <to>
                <xdr:col>5</xdr:col>
                <xdr:colOff>1104900</xdr:colOff>
                <xdr:row>396</xdr:row>
                <xdr:rowOff>628650</xdr:rowOff>
              </to>
            </anchor>
          </objectPr>
        </oleObject>
      </mc:Choice>
      <mc:Fallback>
        <oleObject progId="Document" dvAspect="DVASPECT_ICON" shapeId="7330" r:id="rId88"/>
      </mc:Fallback>
    </mc:AlternateContent>
    <mc:AlternateContent xmlns:mc="http://schemas.openxmlformats.org/markup-compatibility/2006">
      <mc:Choice Requires="x14">
        <oleObject progId="Document" dvAspect="DVASPECT_ICON" shapeId="7331" r:id="rId90">
          <objectPr defaultSize="0" autoPict="0" r:id="rId91">
            <anchor moveWithCells="1" sizeWithCells="1">
              <from>
                <xdr:col>5</xdr:col>
                <xdr:colOff>190500</xdr:colOff>
                <xdr:row>397</xdr:row>
                <xdr:rowOff>47625</xdr:rowOff>
              </from>
              <to>
                <xdr:col>5</xdr:col>
                <xdr:colOff>1104900</xdr:colOff>
                <xdr:row>397</xdr:row>
                <xdr:rowOff>628650</xdr:rowOff>
              </to>
            </anchor>
          </objectPr>
        </oleObject>
      </mc:Choice>
      <mc:Fallback>
        <oleObject progId="Document" dvAspect="DVASPECT_ICON" shapeId="7331" r:id="rId90"/>
      </mc:Fallback>
    </mc:AlternateContent>
    <mc:AlternateContent xmlns:mc="http://schemas.openxmlformats.org/markup-compatibility/2006">
      <mc:Choice Requires="x14">
        <oleObject progId="Document" dvAspect="DVASPECT_ICON" shapeId="7332" r:id="rId92">
          <objectPr defaultSize="0" autoPict="0" r:id="rId93">
            <anchor moveWithCells="1" sizeWithCells="1">
              <from>
                <xdr:col>5</xdr:col>
                <xdr:colOff>190500</xdr:colOff>
                <xdr:row>398</xdr:row>
                <xdr:rowOff>47625</xdr:rowOff>
              </from>
              <to>
                <xdr:col>5</xdr:col>
                <xdr:colOff>1104900</xdr:colOff>
                <xdr:row>398</xdr:row>
                <xdr:rowOff>628650</xdr:rowOff>
              </to>
            </anchor>
          </objectPr>
        </oleObject>
      </mc:Choice>
      <mc:Fallback>
        <oleObject progId="Document" dvAspect="DVASPECT_ICON" shapeId="7332" r:id="rId92"/>
      </mc:Fallback>
    </mc:AlternateContent>
    <mc:AlternateContent xmlns:mc="http://schemas.openxmlformats.org/markup-compatibility/2006">
      <mc:Choice Requires="x14">
        <oleObject progId="Document" dvAspect="DVASPECT_ICON" shapeId="7333" r:id="rId94">
          <objectPr defaultSize="0" autoPict="0" r:id="rId95">
            <anchor moveWithCells="1" sizeWithCells="1">
              <from>
                <xdr:col>5</xdr:col>
                <xdr:colOff>190500</xdr:colOff>
                <xdr:row>399</xdr:row>
                <xdr:rowOff>47625</xdr:rowOff>
              </from>
              <to>
                <xdr:col>5</xdr:col>
                <xdr:colOff>1104900</xdr:colOff>
                <xdr:row>399</xdr:row>
                <xdr:rowOff>628650</xdr:rowOff>
              </to>
            </anchor>
          </objectPr>
        </oleObject>
      </mc:Choice>
      <mc:Fallback>
        <oleObject progId="Document" dvAspect="DVASPECT_ICON" shapeId="7333" r:id="rId94"/>
      </mc:Fallback>
    </mc:AlternateContent>
    <mc:AlternateContent xmlns:mc="http://schemas.openxmlformats.org/markup-compatibility/2006">
      <mc:Choice Requires="x14">
        <oleObject progId="Document" dvAspect="DVASPECT_ICON" shapeId="7334" r:id="rId96">
          <objectPr defaultSize="0" autoPict="0" r:id="rId97">
            <anchor moveWithCells="1" sizeWithCells="1">
              <from>
                <xdr:col>5</xdr:col>
                <xdr:colOff>190500</xdr:colOff>
                <xdr:row>381</xdr:row>
                <xdr:rowOff>47625</xdr:rowOff>
              </from>
              <to>
                <xdr:col>5</xdr:col>
                <xdr:colOff>1104900</xdr:colOff>
                <xdr:row>381</xdr:row>
                <xdr:rowOff>628650</xdr:rowOff>
              </to>
            </anchor>
          </objectPr>
        </oleObject>
      </mc:Choice>
      <mc:Fallback>
        <oleObject progId="Document" dvAspect="DVASPECT_ICON" shapeId="7334" r:id="rId96"/>
      </mc:Fallback>
    </mc:AlternateContent>
    <mc:AlternateContent xmlns:mc="http://schemas.openxmlformats.org/markup-compatibility/2006">
      <mc:Choice Requires="x14">
        <oleObject progId="Document" dvAspect="DVASPECT_ICON" shapeId="7335" r:id="rId98">
          <objectPr defaultSize="0" autoPict="0" r:id="rId99">
            <anchor moveWithCells="1" sizeWithCells="1">
              <from>
                <xdr:col>5</xdr:col>
                <xdr:colOff>190500</xdr:colOff>
                <xdr:row>382</xdr:row>
                <xdr:rowOff>47625</xdr:rowOff>
              </from>
              <to>
                <xdr:col>5</xdr:col>
                <xdr:colOff>1104900</xdr:colOff>
                <xdr:row>382</xdr:row>
                <xdr:rowOff>628650</xdr:rowOff>
              </to>
            </anchor>
          </objectPr>
        </oleObject>
      </mc:Choice>
      <mc:Fallback>
        <oleObject progId="Document" dvAspect="DVASPECT_ICON" shapeId="7335" r:id="rId98"/>
      </mc:Fallback>
    </mc:AlternateContent>
    <mc:AlternateContent xmlns:mc="http://schemas.openxmlformats.org/markup-compatibility/2006">
      <mc:Choice Requires="x14">
        <oleObject progId="Document" dvAspect="DVASPECT_ICON" shapeId="7336" r:id="rId100">
          <objectPr defaultSize="0" autoPict="0" r:id="rId101">
            <anchor moveWithCells="1" sizeWithCells="1">
              <from>
                <xdr:col>5</xdr:col>
                <xdr:colOff>180975</xdr:colOff>
                <xdr:row>384</xdr:row>
                <xdr:rowOff>104775</xdr:rowOff>
              </from>
              <to>
                <xdr:col>5</xdr:col>
                <xdr:colOff>1095375</xdr:colOff>
                <xdr:row>384</xdr:row>
                <xdr:rowOff>695325</xdr:rowOff>
              </to>
            </anchor>
          </objectPr>
        </oleObject>
      </mc:Choice>
      <mc:Fallback>
        <oleObject progId="Document" dvAspect="DVASPECT_ICON" shapeId="7336" r:id="rId100"/>
      </mc:Fallback>
    </mc:AlternateContent>
    <mc:AlternateContent xmlns:mc="http://schemas.openxmlformats.org/markup-compatibility/2006">
      <mc:Choice Requires="x14">
        <oleObject progId="Document" dvAspect="DVASPECT_ICON" shapeId="7337" r:id="rId102">
          <objectPr defaultSize="0" autoPict="0" r:id="rId103">
            <anchor moveWithCells="1" sizeWithCells="1">
              <from>
                <xdr:col>5</xdr:col>
                <xdr:colOff>190500</xdr:colOff>
                <xdr:row>400</xdr:row>
                <xdr:rowOff>47625</xdr:rowOff>
              </from>
              <to>
                <xdr:col>5</xdr:col>
                <xdr:colOff>1104900</xdr:colOff>
                <xdr:row>400</xdr:row>
                <xdr:rowOff>628650</xdr:rowOff>
              </to>
            </anchor>
          </objectPr>
        </oleObject>
      </mc:Choice>
      <mc:Fallback>
        <oleObject progId="Document" dvAspect="DVASPECT_ICON" shapeId="7337" r:id="rId102"/>
      </mc:Fallback>
    </mc:AlternateContent>
    <mc:AlternateContent xmlns:mc="http://schemas.openxmlformats.org/markup-compatibility/2006">
      <mc:Choice Requires="x14">
        <oleObject progId="Document" dvAspect="DVASPECT_ICON" shapeId="7338" r:id="rId104">
          <objectPr defaultSize="0" autoPict="0" r:id="rId105">
            <anchor moveWithCells="1" sizeWithCells="1">
              <from>
                <xdr:col>5</xdr:col>
                <xdr:colOff>190500</xdr:colOff>
                <xdr:row>401</xdr:row>
                <xdr:rowOff>47625</xdr:rowOff>
              </from>
              <to>
                <xdr:col>5</xdr:col>
                <xdr:colOff>1104900</xdr:colOff>
                <xdr:row>401</xdr:row>
                <xdr:rowOff>628650</xdr:rowOff>
              </to>
            </anchor>
          </objectPr>
        </oleObject>
      </mc:Choice>
      <mc:Fallback>
        <oleObject progId="Document" dvAspect="DVASPECT_ICON" shapeId="7338" r:id="rId104"/>
      </mc:Fallback>
    </mc:AlternateContent>
    <mc:AlternateContent xmlns:mc="http://schemas.openxmlformats.org/markup-compatibility/2006">
      <mc:Choice Requires="x14">
        <oleObject progId="Document" dvAspect="DVASPECT_ICON" shapeId="7339" r:id="rId106">
          <objectPr defaultSize="0" autoPict="0" r:id="rId107">
            <anchor moveWithCells="1" sizeWithCells="1">
              <from>
                <xdr:col>5</xdr:col>
                <xdr:colOff>190500</xdr:colOff>
                <xdr:row>402</xdr:row>
                <xdr:rowOff>47625</xdr:rowOff>
              </from>
              <to>
                <xdr:col>5</xdr:col>
                <xdr:colOff>1104900</xdr:colOff>
                <xdr:row>402</xdr:row>
                <xdr:rowOff>628650</xdr:rowOff>
              </to>
            </anchor>
          </objectPr>
        </oleObject>
      </mc:Choice>
      <mc:Fallback>
        <oleObject progId="Document" dvAspect="DVASPECT_ICON" shapeId="7339" r:id="rId106"/>
      </mc:Fallback>
    </mc:AlternateContent>
    <mc:AlternateContent xmlns:mc="http://schemas.openxmlformats.org/markup-compatibility/2006">
      <mc:Choice Requires="x14">
        <oleObject progId="Document" dvAspect="DVASPECT_ICON" shapeId="7340" r:id="rId108">
          <objectPr defaultSize="0" autoPict="0" r:id="rId109">
            <anchor moveWithCells="1" sizeWithCells="1">
              <from>
                <xdr:col>5</xdr:col>
                <xdr:colOff>190500</xdr:colOff>
                <xdr:row>403</xdr:row>
                <xdr:rowOff>47625</xdr:rowOff>
              </from>
              <to>
                <xdr:col>5</xdr:col>
                <xdr:colOff>1104900</xdr:colOff>
                <xdr:row>403</xdr:row>
                <xdr:rowOff>628650</xdr:rowOff>
              </to>
            </anchor>
          </objectPr>
        </oleObject>
      </mc:Choice>
      <mc:Fallback>
        <oleObject progId="Document" dvAspect="DVASPECT_ICON" shapeId="7340" r:id="rId108"/>
      </mc:Fallback>
    </mc:AlternateContent>
    <mc:AlternateContent xmlns:mc="http://schemas.openxmlformats.org/markup-compatibility/2006">
      <mc:Choice Requires="x14">
        <oleObject progId="Document" dvAspect="DVASPECT_ICON" shapeId="7355" r:id="rId110">
          <objectPr defaultSize="0" autoPict="0" r:id="rId111">
            <anchor moveWithCells="1" sizeWithCells="1">
              <from>
                <xdr:col>5</xdr:col>
                <xdr:colOff>200025</xdr:colOff>
                <xdr:row>301</xdr:row>
                <xdr:rowOff>95250</xdr:rowOff>
              </from>
              <to>
                <xdr:col>5</xdr:col>
                <xdr:colOff>1114425</xdr:colOff>
                <xdr:row>301</xdr:row>
                <xdr:rowOff>676275</xdr:rowOff>
              </to>
            </anchor>
          </objectPr>
        </oleObject>
      </mc:Choice>
      <mc:Fallback>
        <oleObject progId="Document" dvAspect="DVASPECT_ICON" shapeId="7355" r:id="rId110"/>
      </mc:Fallback>
    </mc:AlternateContent>
    <mc:AlternateContent xmlns:mc="http://schemas.openxmlformats.org/markup-compatibility/2006">
      <mc:Choice Requires="x14">
        <oleObject progId="Document" dvAspect="DVASPECT_ICON" shapeId="7356" r:id="rId112">
          <objectPr defaultSize="0" autoPict="0" r:id="rId113">
            <anchor moveWithCells="1" sizeWithCells="1">
              <from>
                <xdr:col>5</xdr:col>
                <xdr:colOff>190500</xdr:colOff>
                <xdr:row>353</xdr:row>
                <xdr:rowOff>47625</xdr:rowOff>
              </from>
              <to>
                <xdr:col>5</xdr:col>
                <xdr:colOff>1104900</xdr:colOff>
                <xdr:row>353</xdr:row>
                <xdr:rowOff>628650</xdr:rowOff>
              </to>
            </anchor>
          </objectPr>
        </oleObject>
      </mc:Choice>
      <mc:Fallback>
        <oleObject progId="Document" dvAspect="DVASPECT_ICON" shapeId="7356" r:id="rId112"/>
      </mc:Fallback>
    </mc:AlternateContent>
    <mc:AlternateContent xmlns:mc="http://schemas.openxmlformats.org/markup-compatibility/2006">
      <mc:Choice Requires="x14">
        <oleObject progId="Document" dvAspect="DVASPECT_ICON" shapeId="7372" r:id="rId114">
          <objectPr defaultSize="0" autoPict="0" r:id="rId115">
            <anchor moveWithCells="1" sizeWithCells="1">
              <from>
                <xdr:col>5</xdr:col>
                <xdr:colOff>190500</xdr:colOff>
                <xdr:row>376</xdr:row>
                <xdr:rowOff>47625</xdr:rowOff>
              </from>
              <to>
                <xdr:col>5</xdr:col>
                <xdr:colOff>1104900</xdr:colOff>
                <xdr:row>376</xdr:row>
                <xdr:rowOff>628650</xdr:rowOff>
              </to>
            </anchor>
          </objectPr>
        </oleObject>
      </mc:Choice>
      <mc:Fallback>
        <oleObject progId="Document" dvAspect="DVASPECT_ICON" shapeId="7372" r:id="rId114"/>
      </mc:Fallback>
    </mc:AlternateContent>
    <mc:AlternateContent xmlns:mc="http://schemas.openxmlformats.org/markup-compatibility/2006">
      <mc:Choice Requires="x14">
        <oleObject progId="Document" dvAspect="DVASPECT_ICON" shapeId="7373" r:id="rId116">
          <objectPr defaultSize="0" autoPict="0" r:id="rId117">
            <anchor moveWithCells="1" sizeWithCells="1">
              <from>
                <xdr:col>5</xdr:col>
                <xdr:colOff>190500</xdr:colOff>
                <xdr:row>385</xdr:row>
                <xdr:rowOff>47625</xdr:rowOff>
              </from>
              <to>
                <xdr:col>5</xdr:col>
                <xdr:colOff>1104900</xdr:colOff>
                <xdr:row>385</xdr:row>
                <xdr:rowOff>628650</xdr:rowOff>
              </to>
            </anchor>
          </objectPr>
        </oleObject>
      </mc:Choice>
      <mc:Fallback>
        <oleObject progId="Document" dvAspect="DVASPECT_ICON" shapeId="7373" r:id="rId116"/>
      </mc:Fallback>
    </mc:AlternateContent>
    <mc:AlternateContent xmlns:mc="http://schemas.openxmlformats.org/markup-compatibility/2006">
      <mc:Choice Requires="x14">
        <oleObject progId="Document" dvAspect="DVASPECT_ICON" shapeId="7376" r:id="rId118">
          <objectPr defaultSize="0" autoPict="0" r:id="rId119">
            <anchor moveWithCells="1" sizeWithCells="1">
              <from>
                <xdr:col>5</xdr:col>
                <xdr:colOff>190500</xdr:colOff>
                <xdr:row>386</xdr:row>
                <xdr:rowOff>47625</xdr:rowOff>
              </from>
              <to>
                <xdr:col>5</xdr:col>
                <xdr:colOff>1104900</xdr:colOff>
                <xdr:row>386</xdr:row>
                <xdr:rowOff>628650</xdr:rowOff>
              </to>
            </anchor>
          </objectPr>
        </oleObject>
      </mc:Choice>
      <mc:Fallback>
        <oleObject progId="Document" dvAspect="DVASPECT_ICON" shapeId="7376" r:id="rId118"/>
      </mc:Fallback>
    </mc:AlternateContent>
    <mc:AlternateContent xmlns:mc="http://schemas.openxmlformats.org/markup-compatibility/2006">
      <mc:Choice Requires="x14">
        <oleObject progId="Document" dvAspect="DVASPECT_ICON" shapeId="7377" r:id="rId120">
          <objectPr defaultSize="0" autoPict="0" r:id="rId121">
            <anchor moveWithCells="1" sizeWithCells="1">
              <from>
                <xdr:col>5</xdr:col>
                <xdr:colOff>190500</xdr:colOff>
                <xdr:row>387</xdr:row>
                <xdr:rowOff>47625</xdr:rowOff>
              </from>
              <to>
                <xdr:col>5</xdr:col>
                <xdr:colOff>1104900</xdr:colOff>
                <xdr:row>387</xdr:row>
                <xdr:rowOff>628650</xdr:rowOff>
              </to>
            </anchor>
          </objectPr>
        </oleObject>
      </mc:Choice>
      <mc:Fallback>
        <oleObject progId="Document" dvAspect="DVASPECT_ICON" shapeId="7377" r:id="rId120"/>
      </mc:Fallback>
    </mc:AlternateContent>
    <mc:AlternateContent xmlns:mc="http://schemas.openxmlformats.org/markup-compatibility/2006">
      <mc:Choice Requires="x14">
        <oleObject progId="Document" dvAspect="DVASPECT_ICON" shapeId="7383" r:id="rId122">
          <objectPr defaultSize="0" autoPict="0" r:id="rId123">
            <anchor moveWithCells="1" sizeWithCells="1">
              <from>
                <xdr:col>5</xdr:col>
                <xdr:colOff>200025</xdr:colOff>
                <xdr:row>306</xdr:row>
                <xdr:rowOff>114300</xdr:rowOff>
              </from>
              <to>
                <xdr:col>5</xdr:col>
                <xdr:colOff>1114425</xdr:colOff>
                <xdr:row>306</xdr:row>
                <xdr:rowOff>704850</xdr:rowOff>
              </to>
            </anchor>
          </objectPr>
        </oleObject>
      </mc:Choice>
      <mc:Fallback>
        <oleObject progId="Document" dvAspect="DVASPECT_ICON" shapeId="7383" r:id="rId122"/>
      </mc:Fallback>
    </mc:AlternateContent>
    <mc:AlternateContent xmlns:mc="http://schemas.openxmlformats.org/markup-compatibility/2006">
      <mc:Choice Requires="x14">
        <oleObject progId="Document" dvAspect="DVASPECT_ICON" shapeId="7395" r:id="rId124">
          <objectPr defaultSize="0" autoPict="0" r:id="rId125">
            <anchor moveWithCells="1" sizeWithCells="1">
              <from>
                <xdr:col>5</xdr:col>
                <xdr:colOff>171450</xdr:colOff>
                <xdr:row>318</xdr:row>
                <xdr:rowOff>85725</xdr:rowOff>
              </from>
              <to>
                <xdr:col>5</xdr:col>
                <xdr:colOff>1085850</xdr:colOff>
                <xdr:row>318</xdr:row>
                <xdr:rowOff>666750</xdr:rowOff>
              </to>
            </anchor>
          </objectPr>
        </oleObject>
      </mc:Choice>
      <mc:Fallback>
        <oleObject progId="Document" dvAspect="DVASPECT_ICON" shapeId="7395" r:id="rId124"/>
      </mc:Fallback>
    </mc:AlternateContent>
    <mc:AlternateContent xmlns:mc="http://schemas.openxmlformats.org/markup-compatibility/2006">
      <mc:Choice Requires="x14">
        <oleObject progId="Document" dvAspect="DVASPECT_ICON" shapeId="7396" r:id="rId126">
          <objectPr defaultSize="0" autoPict="0" r:id="rId127">
            <anchor moveWithCells="1" sizeWithCells="1">
              <from>
                <xdr:col>5</xdr:col>
                <xdr:colOff>209550</xdr:colOff>
                <xdr:row>307</xdr:row>
                <xdr:rowOff>95250</xdr:rowOff>
              </from>
              <to>
                <xdr:col>5</xdr:col>
                <xdr:colOff>1123950</xdr:colOff>
                <xdr:row>307</xdr:row>
                <xdr:rowOff>676275</xdr:rowOff>
              </to>
            </anchor>
          </objectPr>
        </oleObject>
      </mc:Choice>
      <mc:Fallback>
        <oleObject progId="Document" dvAspect="DVASPECT_ICON" shapeId="7396" r:id="rId126"/>
      </mc:Fallback>
    </mc:AlternateContent>
    <mc:AlternateContent xmlns:mc="http://schemas.openxmlformats.org/markup-compatibility/2006">
      <mc:Choice Requires="x14">
        <oleObject progId="Document" dvAspect="DVASPECT_ICON" shapeId="7397" r:id="rId128">
          <objectPr defaultSize="0" autoPict="0" r:id="rId129">
            <anchor moveWithCells="1" sizeWithCells="1">
              <from>
                <xdr:col>5</xdr:col>
                <xdr:colOff>209550</xdr:colOff>
                <xdr:row>308</xdr:row>
                <xdr:rowOff>95250</xdr:rowOff>
              </from>
              <to>
                <xdr:col>5</xdr:col>
                <xdr:colOff>1123950</xdr:colOff>
                <xdr:row>308</xdr:row>
                <xdr:rowOff>676275</xdr:rowOff>
              </to>
            </anchor>
          </objectPr>
        </oleObject>
      </mc:Choice>
      <mc:Fallback>
        <oleObject progId="Document" dvAspect="DVASPECT_ICON" shapeId="7397" r:id="rId128"/>
      </mc:Fallback>
    </mc:AlternateContent>
    <mc:AlternateContent xmlns:mc="http://schemas.openxmlformats.org/markup-compatibility/2006">
      <mc:Choice Requires="x14">
        <oleObject progId="Document" dvAspect="DVASPECT_ICON" shapeId="7398" r:id="rId130">
          <objectPr defaultSize="0" autoPict="0" r:id="rId131">
            <anchor moveWithCells="1" sizeWithCells="1">
              <from>
                <xdr:col>5</xdr:col>
                <xdr:colOff>171450</xdr:colOff>
                <xdr:row>314</xdr:row>
                <xdr:rowOff>85725</xdr:rowOff>
              </from>
              <to>
                <xdr:col>5</xdr:col>
                <xdr:colOff>1085850</xdr:colOff>
                <xdr:row>314</xdr:row>
                <xdr:rowOff>666750</xdr:rowOff>
              </to>
            </anchor>
          </objectPr>
        </oleObject>
      </mc:Choice>
      <mc:Fallback>
        <oleObject progId="Document" dvAspect="DVASPECT_ICON" shapeId="7398" r:id="rId130"/>
      </mc:Fallback>
    </mc:AlternateContent>
    <mc:AlternateContent xmlns:mc="http://schemas.openxmlformats.org/markup-compatibility/2006">
      <mc:Choice Requires="x14">
        <oleObject progId="Document" dvAspect="DVASPECT_ICON" shapeId="7399" r:id="rId132">
          <objectPr defaultSize="0" autoPict="0" r:id="rId133">
            <anchor moveWithCells="1" sizeWithCells="1">
              <from>
                <xdr:col>5</xdr:col>
                <xdr:colOff>171450</xdr:colOff>
                <xdr:row>315</xdr:row>
                <xdr:rowOff>85725</xdr:rowOff>
              </from>
              <to>
                <xdr:col>5</xdr:col>
                <xdr:colOff>1085850</xdr:colOff>
                <xdr:row>315</xdr:row>
                <xdr:rowOff>666750</xdr:rowOff>
              </to>
            </anchor>
          </objectPr>
        </oleObject>
      </mc:Choice>
      <mc:Fallback>
        <oleObject progId="Document" dvAspect="DVASPECT_ICON" shapeId="7399" r:id="rId132"/>
      </mc:Fallback>
    </mc:AlternateContent>
    <mc:AlternateContent xmlns:mc="http://schemas.openxmlformats.org/markup-compatibility/2006">
      <mc:Choice Requires="x14">
        <oleObject progId="Document" dvAspect="DVASPECT_ICON" shapeId="7400" r:id="rId134">
          <objectPr defaultSize="0" autoPict="0" r:id="rId135">
            <anchor moveWithCells="1" sizeWithCells="1">
              <from>
                <xdr:col>5</xdr:col>
                <xdr:colOff>171450</xdr:colOff>
                <xdr:row>316</xdr:row>
                <xdr:rowOff>85725</xdr:rowOff>
              </from>
              <to>
                <xdr:col>5</xdr:col>
                <xdr:colOff>1085850</xdr:colOff>
                <xdr:row>316</xdr:row>
                <xdr:rowOff>666750</xdr:rowOff>
              </to>
            </anchor>
          </objectPr>
        </oleObject>
      </mc:Choice>
      <mc:Fallback>
        <oleObject progId="Document" dvAspect="DVASPECT_ICON" shapeId="7400" r:id="rId134"/>
      </mc:Fallback>
    </mc:AlternateContent>
    <mc:AlternateContent xmlns:mc="http://schemas.openxmlformats.org/markup-compatibility/2006">
      <mc:Choice Requires="x14">
        <oleObject progId="Document" dvAspect="DVASPECT_ICON" shapeId="7401" r:id="rId136">
          <objectPr defaultSize="0" autoPict="0" r:id="rId137">
            <anchor moveWithCells="1" sizeWithCells="1">
              <from>
                <xdr:col>5</xdr:col>
                <xdr:colOff>171450</xdr:colOff>
                <xdr:row>317</xdr:row>
                <xdr:rowOff>85725</xdr:rowOff>
              </from>
              <to>
                <xdr:col>5</xdr:col>
                <xdr:colOff>1085850</xdr:colOff>
                <xdr:row>317</xdr:row>
                <xdr:rowOff>666750</xdr:rowOff>
              </to>
            </anchor>
          </objectPr>
        </oleObject>
      </mc:Choice>
      <mc:Fallback>
        <oleObject progId="Document" dvAspect="DVASPECT_ICON" shapeId="7401" r:id="rId136"/>
      </mc:Fallback>
    </mc:AlternateContent>
    <mc:AlternateContent xmlns:mc="http://schemas.openxmlformats.org/markup-compatibility/2006">
      <mc:Choice Requires="x14">
        <oleObject progId="Document" dvAspect="DVASPECT_ICON" shapeId="7402" r:id="rId138">
          <objectPr defaultSize="0" autoPict="0" r:id="rId139">
            <anchor moveWithCells="1" sizeWithCells="1">
              <from>
                <xdr:col>5</xdr:col>
                <xdr:colOff>190500</xdr:colOff>
                <xdr:row>468</xdr:row>
                <xdr:rowOff>47625</xdr:rowOff>
              </from>
              <to>
                <xdr:col>5</xdr:col>
                <xdr:colOff>1104900</xdr:colOff>
                <xdr:row>468</xdr:row>
                <xdr:rowOff>628650</xdr:rowOff>
              </to>
            </anchor>
          </objectPr>
        </oleObject>
      </mc:Choice>
      <mc:Fallback>
        <oleObject progId="Document" dvAspect="DVASPECT_ICON" shapeId="7402" r:id="rId138"/>
      </mc:Fallback>
    </mc:AlternateContent>
    <mc:AlternateContent xmlns:mc="http://schemas.openxmlformats.org/markup-compatibility/2006">
      <mc:Choice Requires="x14">
        <oleObject progId="Document" dvAspect="DVASPECT_ICON" shapeId="7406" r:id="rId140">
          <objectPr defaultSize="0" autoPict="0" r:id="rId141">
            <anchor moveWithCells="1" sizeWithCells="1">
              <from>
                <xdr:col>5</xdr:col>
                <xdr:colOff>190500</xdr:colOff>
                <xdr:row>420</xdr:row>
                <xdr:rowOff>47625</xdr:rowOff>
              </from>
              <to>
                <xdr:col>5</xdr:col>
                <xdr:colOff>1104900</xdr:colOff>
                <xdr:row>420</xdr:row>
                <xdr:rowOff>628650</xdr:rowOff>
              </to>
            </anchor>
          </objectPr>
        </oleObject>
      </mc:Choice>
      <mc:Fallback>
        <oleObject progId="Document" dvAspect="DVASPECT_ICON" shapeId="7406" r:id="rId140"/>
      </mc:Fallback>
    </mc:AlternateContent>
    <mc:AlternateContent xmlns:mc="http://schemas.openxmlformats.org/markup-compatibility/2006">
      <mc:Choice Requires="x14">
        <oleObject progId="Document" dvAspect="DVASPECT_ICON" shapeId="7411" r:id="rId142">
          <objectPr defaultSize="0" autoPict="0" r:id="rId143">
            <anchor moveWithCells="1" sizeWithCells="1">
              <from>
                <xdr:col>5</xdr:col>
                <xdr:colOff>180975</xdr:colOff>
                <xdr:row>292</xdr:row>
                <xdr:rowOff>95250</xdr:rowOff>
              </from>
              <to>
                <xdr:col>5</xdr:col>
                <xdr:colOff>1095375</xdr:colOff>
                <xdr:row>292</xdr:row>
                <xdr:rowOff>676275</xdr:rowOff>
              </to>
            </anchor>
          </objectPr>
        </oleObject>
      </mc:Choice>
      <mc:Fallback>
        <oleObject progId="Document" dvAspect="DVASPECT_ICON" shapeId="7411" r:id="rId142"/>
      </mc:Fallback>
    </mc:AlternateContent>
    <mc:AlternateContent xmlns:mc="http://schemas.openxmlformats.org/markup-compatibility/2006">
      <mc:Choice Requires="x14">
        <oleObject progId="Document" dvAspect="DVASPECT_ICON" shapeId="7412" r:id="rId144">
          <objectPr defaultSize="0" autoPict="0" r:id="rId145">
            <anchor moveWithCells="1" sizeWithCells="1">
              <from>
                <xdr:col>5</xdr:col>
                <xdr:colOff>190500</xdr:colOff>
                <xdr:row>293</xdr:row>
                <xdr:rowOff>95250</xdr:rowOff>
              </from>
              <to>
                <xdr:col>5</xdr:col>
                <xdr:colOff>1104900</xdr:colOff>
                <xdr:row>293</xdr:row>
                <xdr:rowOff>666750</xdr:rowOff>
              </to>
            </anchor>
          </objectPr>
        </oleObject>
      </mc:Choice>
      <mc:Fallback>
        <oleObject progId="Document" dvAspect="DVASPECT_ICON" shapeId="7412" r:id="rId144"/>
      </mc:Fallback>
    </mc:AlternateContent>
    <mc:AlternateContent xmlns:mc="http://schemas.openxmlformats.org/markup-compatibility/2006">
      <mc:Choice Requires="x14">
        <oleObject progId="Document" dvAspect="DVASPECT_ICON" shapeId="7413" r:id="rId146">
          <objectPr defaultSize="0" autoPict="0" r:id="rId147">
            <anchor moveWithCells="1" sizeWithCells="1">
              <from>
                <xdr:col>5</xdr:col>
                <xdr:colOff>190500</xdr:colOff>
                <xdr:row>294</xdr:row>
                <xdr:rowOff>95250</xdr:rowOff>
              </from>
              <to>
                <xdr:col>5</xdr:col>
                <xdr:colOff>1104900</xdr:colOff>
                <xdr:row>294</xdr:row>
                <xdr:rowOff>676275</xdr:rowOff>
              </to>
            </anchor>
          </objectPr>
        </oleObject>
      </mc:Choice>
      <mc:Fallback>
        <oleObject progId="Document" dvAspect="DVASPECT_ICON" shapeId="7413" r:id="rId146"/>
      </mc:Fallback>
    </mc:AlternateContent>
    <mc:AlternateContent xmlns:mc="http://schemas.openxmlformats.org/markup-compatibility/2006">
      <mc:Choice Requires="x14">
        <oleObject progId="Document" dvAspect="DVASPECT_ICON" shapeId="7414" r:id="rId148">
          <objectPr defaultSize="0" autoPict="0" r:id="rId149">
            <anchor moveWithCells="1" sizeWithCells="1">
              <from>
                <xdr:col>5</xdr:col>
                <xdr:colOff>200025</xdr:colOff>
                <xdr:row>295</xdr:row>
                <xdr:rowOff>95250</xdr:rowOff>
              </from>
              <to>
                <xdr:col>5</xdr:col>
                <xdr:colOff>1114425</xdr:colOff>
                <xdr:row>295</xdr:row>
                <xdr:rowOff>676275</xdr:rowOff>
              </to>
            </anchor>
          </objectPr>
        </oleObject>
      </mc:Choice>
      <mc:Fallback>
        <oleObject progId="Document" dvAspect="DVASPECT_ICON" shapeId="7414" r:id="rId148"/>
      </mc:Fallback>
    </mc:AlternateContent>
    <mc:AlternateContent xmlns:mc="http://schemas.openxmlformats.org/markup-compatibility/2006">
      <mc:Choice Requires="x14">
        <oleObject progId="Document" dvAspect="DVASPECT_ICON" shapeId="7415" r:id="rId150">
          <objectPr defaultSize="0" autoPict="0" r:id="rId151">
            <anchor moveWithCells="1" sizeWithCells="1">
              <from>
                <xdr:col>5</xdr:col>
                <xdr:colOff>200025</xdr:colOff>
                <xdr:row>296</xdr:row>
                <xdr:rowOff>95250</xdr:rowOff>
              </from>
              <to>
                <xdr:col>5</xdr:col>
                <xdr:colOff>1114425</xdr:colOff>
                <xdr:row>296</xdr:row>
                <xdr:rowOff>676275</xdr:rowOff>
              </to>
            </anchor>
          </objectPr>
        </oleObject>
      </mc:Choice>
      <mc:Fallback>
        <oleObject progId="Document" dvAspect="DVASPECT_ICON" shapeId="7415" r:id="rId150"/>
      </mc:Fallback>
    </mc:AlternateContent>
    <mc:AlternateContent xmlns:mc="http://schemas.openxmlformats.org/markup-compatibility/2006">
      <mc:Choice Requires="x14">
        <oleObject progId="Document" dvAspect="DVASPECT_ICON" shapeId="7416" r:id="rId152">
          <objectPr defaultSize="0" autoPict="0" r:id="rId153">
            <anchor moveWithCells="1" sizeWithCells="1">
              <from>
                <xdr:col>5</xdr:col>
                <xdr:colOff>200025</xdr:colOff>
                <xdr:row>297</xdr:row>
                <xdr:rowOff>95250</xdr:rowOff>
              </from>
              <to>
                <xdr:col>5</xdr:col>
                <xdr:colOff>1114425</xdr:colOff>
                <xdr:row>297</xdr:row>
                <xdr:rowOff>676275</xdr:rowOff>
              </to>
            </anchor>
          </objectPr>
        </oleObject>
      </mc:Choice>
      <mc:Fallback>
        <oleObject progId="Document" dvAspect="DVASPECT_ICON" shapeId="7416" r:id="rId152"/>
      </mc:Fallback>
    </mc:AlternateContent>
    <mc:AlternateContent xmlns:mc="http://schemas.openxmlformats.org/markup-compatibility/2006">
      <mc:Choice Requires="x14">
        <oleObject progId="Document" dvAspect="DVASPECT_ICON" shapeId="7417" r:id="rId154">
          <objectPr defaultSize="0" autoPict="0" r:id="rId155">
            <anchor moveWithCells="1" sizeWithCells="1">
              <from>
                <xdr:col>5</xdr:col>
                <xdr:colOff>200025</xdr:colOff>
                <xdr:row>298</xdr:row>
                <xdr:rowOff>95250</xdr:rowOff>
              </from>
              <to>
                <xdr:col>5</xdr:col>
                <xdr:colOff>1114425</xdr:colOff>
                <xdr:row>298</xdr:row>
                <xdr:rowOff>676275</xdr:rowOff>
              </to>
            </anchor>
          </objectPr>
        </oleObject>
      </mc:Choice>
      <mc:Fallback>
        <oleObject progId="Document" dvAspect="DVASPECT_ICON" shapeId="7417" r:id="rId154"/>
      </mc:Fallback>
    </mc:AlternateContent>
    <mc:AlternateContent xmlns:mc="http://schemas.openxmlformats.org/markup-compatibility/2006">
      <mc:Choice Requires="x14">
        <oleObject progId="Document" dvAspect="DVASPECT_ICON" shapeId="7418" r:id="rId156">
          <objectPr defaultSize="0" autoPict="0" r:id="rId157">
            <anchor moveWithCells="1" sizeWithCells="1">
              <from>
                <xdr:col>5</xdr:col>
                <xdr:colOff>200025</xdr:colOff>
                <xdr:row>299</xdr:row>
                <xdr:rowOff>95250</xdr:rowOff>
              </from>
              <to>
                <xdr:col>5</xdr:col>
                <xdr:colOff>1114425</xdr:colOff>
                <xdr:row>299</xdr:row>
                <xdr:rowOff>676275</xdr:rowOff>
              </to>
            </anchor>
          </objectPr>
        </oleObject>
      </mc:Choice>
      <mc:Fallback>
        <oleObject progId="Document" dvAspect="DVASPECT_ICON" shapeId="7418" r:id="rId156"/>
      </mc:Fallback>
    </mc:AlternateContent>
    <mc:AlternateContent xmlns:mc="http://schemas.openxmlformats.org/markup-compatibility/2006">
      <mc:Choice Requires="x14">
        <oleObject progId="Document" dvAspect="DVASPECT_ICON" shapeId="7423" r:id="rId158">
          <objectPr defaultSize="0" autoPict="0" r:id="rId159">
            <anchor moveWithCells="1" sizeWithCells="1">
              <from>
                <xdr:col>5</xdr:col>
                <xdr:colOff>190500</xdr:colOff>
                <xdr:row>440</xdr:row>
                <xdr:rowOff>47625</xdr:rowOff>
              </from>
              <to>
                <xdr:col>5</xdr:col>
                <xdr:colOff>1104900</xdr:colOff>
                <xdr:row>440</xdr:row>
                <xdr:rowOff>628650</xdr:rowOff>
              </to>
            </anchor>
          </objectPr>
        </oleObject>
      </mc:Choice>
      <mc:Fallback>
        <oleObject progId="Document" dvAspect="DVASPECT_ICON" shapeId="7423" r:id="rId158"/>
      </mc:Fallback>
    </mc:AlternateContent>
    <mc:AlternateContent xmlns:mc="http://schemas.openxmlformats.org/markup-compatibility/2006">
      <mc:Choice Requires="x14">
        <oleObject progId="Document" dvAspect="DVASPECT_ICON" shapeId="7424" r:id="rId160">
          <objectPr defaultSize="0" autoPict="0" r:id="rId161">
            <anchor moveWithCells="1" sizeWithCells="1">
              <from>
                <xdr:col>5</xdr:col>
                <xdr:colOff>190500</xdr:colOff>
                <xdr:row>441</xdr:row>
                <xdr:rowOff>47625</xdr:rowOff>
              </from>
              <to>
                <xdr:col>5</xdr:col>
                <xdr:colOff>1104900</xdr:colOff>
                <xdr:row>441</xdr:row>
                <xdr:rowOff>628650</xdr:rowOff>
              </to>
            </anchor>
          </objectPr>
        </oleObject>
      </mc:Choice>
      <mc:Fallback>
        <oleObject progId="Document" dvAspect="DVASPECT_ICON" shapeId="7424" r:id="rId160"/>
      </mc:Fallback>
    </mc:AlternateContent>
    <mc:AlternateContent xmlns:mc="http://schemas.openxmlformats.org/markup-compatibility/2006">
      <mc:Choice Requires="x14">
        <oleObject progId="Document" dvAspect="DVASPECT_ICON" shapeId="7425" r:id="rId162">
          <objectPr defaultSize="0" autoPict="0" r:id="rId163">
            <anchor moveWithCells="1" sizeWithCells="1">
              <from>
                <xdr:col>5</xdr:col>
                <xdr:colOff>190500</xdr:colOff>
                <xdr:row>442</xdr:row>
                <xdr:rowOff>47625</xdr:rowOff>
              </from>
              <to>
                <xdr:col>5</xdr:col>
                <xdr:colOff>1104900</xdr:colOff>
                <xdr:row>442</xdr:row>
                <xdr:rowOff>628650</xdr:rowOff>
              </to>
            </anchor>
          </objectPr>
        </oleObject>
      </mc:Choice>
      <mc:Fallback>
        <oleObject progId="Document" dvAspect="DVASPECT_ICON" shapeId="7425" r:id="rId162"/>
      </mc:Fallback>
    </mc:AlternateContent>
    <mc:AlternateContent xmlns:mc="http://schemas.openxmlformats.org/markup-compatibility/2006">
      <mc:Choice Requires="x14">
        <oleObject progId="Document" dvAspect="DVASPECT_ICON" shapeId="7426" r:id="rId164">
          <objectPr defaultSize="0" autoPict="0" r:id="rId165">
            <anchor moveWithCells="1" sizeWithCells="1">
              <from>
                <xdr:col>5</xdr:col>
                <xdr:colOff>190500</xdr:colOff>
                <xdr:row>443</xdr:row>
                <xdr:rowOff>47625</xdr:rowOff>
              </from>
              <to>
                <xdr:col>5</xdr:col>
                <xdr:colOff>1104900</xdr:colOff>
                <xdr:row>443</xdr:row>
                <xdr:rowOff>628650</xdr:rowOff>
              </to>
            </anchor>
          </objectPr>
        </oleObject>
      </mc:Choice>
      <mc:Fallback>
        <oleObject progId="Document" dvAspect="DVASPECT_ICON" shapeId="7426" r:id="rId164"/>
      </mc:Fallback>
    </mc:AlternateContent>
    <mc:AlternateContent xmlns:mc="http://schemas.openxmlformats.org/markup-compatibility/2006">
      <mc:Choice Requires="x14">
        <oleObject progId="Document" dvAspect="DVASPECT_ICON" shapeId="7427" r:id="rId166">
          <objectPr defaultSize="0" autoPict="0" r:id="rId167">
            <anchor moveWithCells="1" sizeWithCells="1">
              <from>
                <xdr:col>5</xdr:col>
                <xdr:colOff>190500</xdr:colOff>
                <xdr:row>444</xdr:row>
                <xdr:rowOff>47625</xdr:rowOff>
              </from>
              <to>
                <xdr:col>5</xdr:col>
                <xdr:colOff>1104900</xdr:colOff>
                <xdr:row>444</xdr:row>
                <xdr:rowOff>628650</xdr:rowOff>
              </to>
            </anchor>
          </objectPr>
        </oleObject>
      </mc:Choice>
      <mc:Fallback>
        <oleObject progId="Document" dvAspect="DVASPECT_ICON" shapeId="7427" r:id="rId166"/>
      </mc:Fallback>
    </mc:AlternateContent>
    <mc:AlternateContent xmlns:mc="http://schemas.openxmlformats.org/markup-compatibility/2006">
      <mc:Choice Requires="x14">
        <oleObject progId="Document" dvAspect="DVASPECT_ICON" shapeId="7428" r:id="rId168">
          <objectPr defaultSize="0" autoPict="0" r:id="rId169">
            <anchor moveWithCells="1" sizeWithCells="1">
              <from>
                <xdr:col>5</xdr:col>
                <xdr:colOff>247650</xdr:colOff>
                <xdr:row>445</xdr:row>
                <xdr:rowOff>95250</xdr:rowOff>
              </from>
              <to>
                <xdr:col>5</xdr:col>
                <xdr:colOff>1162050</xdr:colOff>
                <xdr:row>445</xdr:row>
                <xdr:rowOff>676275</xdr:rowOff>
              </to>
            </anchor>
          </objectPr>
        </oleObject>
      </mc:Choice>
      <mc:Fallback>
        <oleObject progId="Document" dvAspect="DVASPECT_ICON" shapeId="7428" r:id="rId168"/>
      </mc:Fallback>
    </mc:AlternateContent>
    <mc:AlternateContent xmlns:mc="http://schemas.openxmlformats.org/markup-compatibility/2006">
      <mc:Choice Requires="x14">
        <oleObject progId="Document" dvAspect="DVASPECT_ICON" shapeId="7429" r:id="rId170">
          <objectPr defaultSize="0" autoPict="0" r:id="rId171">
            <anchor moveWithCells="1" sizeWithCells="1">
              <from>
                <xdr:col>5</xdr:col>
                <xdr:colOff>190500</xdr:colOff>
                <xdr:row>446</xdr:row>
                <xdr:rowOff>47625</xdr:rowOff>
              </from>
              <to>
                <xdr:col>5</xdr:col>
                <xdr:colOff>1104900</xdr:colOff>
                <xdr:row>446</xdr:row>
                <xdr:rowOff>628650</xdr:rowOff>
              </to>
            </anchor>
          </objectPr>
        </oleObject>
      </mc:Choice>
      <mc:Fallback>
        <oleObject progId="Document" dvAspect="DVASPECT_ICON" shapeId="7429" r:id="rId170"/>
      </mc:Fallback>
    </mc:AlternateContent>
    <mc:AlternateContent xmlns:mc="http://schemas.openxmlformats.org/markup-compatibility/2006">
      <mc:Choice Requires="x14">
        <oleObject progId="Document" dvAspect="DVASPECT_ICON" shapeId="7430" r:id="rId172">
          <objectPr defaultSize="0" autoPict="0" r:id="rId173">
            <anchor moveWithCells="1" sizeWithCells="1">
              <from>
                <xdr:col>5</xdr:col>
                <xdr:colOff>190500</xdr:colOff>
                <xdr:row>448</xdr:row>
                <xdr:rowOff>47625</xdr:rowOff>
              </from>
              <to>
                <xdr:col>5</xdr:col>
                <xdr:colOff>1104900</xdr:colOff>
                <xdr:row>448</xdr:row>
                <xdr:rowOff>628650</xdr:rowOff>
              </to>
            </anchor>
          </objectPr>
        </oleObject>
      </mc:Choice>
      <mc:Fallback>
        <oleObject progId="Document" dvAspect="DVASPECT_ICON" shapeId="7430" r:id="rId172"/>
      </mc:Fallback>
    </mc:AlternateContent>
    <mc:AlternateContent xmlns:mc="http://schemas.openxmlformats.org/markup-compatibility/2006">
      <mc:Choice Requires="x14">
        <oleObject progId="Document" dvAspect="DVASPECT_ICON" shapeId="7431" r:id="rId174">
          <objectPr defaultSize="0" autoPict="0" r:id="rId175">
            <anchor moveWithCells="1" sizeWithCells="1">
              <from>
                <xdr:col>5</xdr:col>
                <xdr:colOff>190500</xdr:colOff>
                <xdr:row>447</xdr:row>
                <xdr:rowOff>47625</xdr:rowOff>
              </from>
              <to>
                <xdr:col>5</xdr:col>
                <xdr:colOff>1104900</xdr:colOff>
                <xdr:row>447</xdr:row>
                <xdr:rowOff>628650</xdr:rowOff>
              </to>
            </anchor>
          </objectPr>
        </oleObject>
      </mc:Choice>
      <mc:Fallback>
        <oleObject progId="Document" dvAspect="DVASPECT_ICON" shapeId="7431" r:id="rId174"/>
      </mc:Fallback>
    </mc:AlternateContent>
    <mc:AlternateContent xmlns:mc="http://schemas.openxmlformats.org/markup-compatibility/2006">
      <mc:Choice Requires="x14">
        <oleObject progId="Document" dvAspect="DVASPECT_ICON" shapeId="7432" r:id="rId176">
          <objectPr defaultSize="0" autoPict="0" r:id="rId177">
            <anchor moveWithCells="1" sizeWithCells="1">
              <from>
                <xdr:col>5</xdr:col>
                <xdr:colOff>190500</xdr:colOff>
                <xdr:row>449</xdr:row>
                <xdr:rowOff>47625</xdr:rowOff>
              </from>
              <to>
                <xdr:col>5</xdr:col>
                <xdr:colOff>1104900</xdr:colOff>
                <xdr:row>449</xdr:row>
                <xdr:rowOff>628650</xdr:rowOff>
              </to>
            </anchor>
          </objectPr>
        </oleObject>
      </mc:Choice>
      <mc:Fallback>
        <oleObject progId="Document" dvAspect="DVASPECT_ICON" shapeId="7432" r:id="rId176"/>
      </mc:Fallback>
    </mc:AlternateContent>
    <mc:AlternateContent xmlns:mc="http://schemas.openxmlformats.org/markup-compatibility/2006">
      <mc:Choice Requires="x14">
        <oleObject progId="Worksheet" dvAspect="DVASPECT_ICON" shapeId="7441" r:id="rId178">
          <objectPr defaultSize="0" autoPict="0" r:id="rId179">
            <anchor moveWithCells="1" sizeWithCells="1">
              <from>
                <xdr:col>5</xdr:col>
                <xdr:colOff>247650</xdr:colOff>
                <xdr:row>422</xdr:row>
                <xdr:rowOff>28575</xdr:rowOff>
              </from>
              <to>
                <xdr:col>5</xdr:col>
                <xdr:colOff>1162050</xdr:colOff>
                <xdr:row>422</xdr:row>
                <xdr:rowOff>714375</xdr:rowOff>
              </to>
            </anchor>
          </objectPr>
        </oleObject>
      </mc:Choice>
      <mc:Fallback>
        <oleObject progId="Worksheet" dvAspect="DVASPECT_ICON" shapeId="7441" r:id="rId178"/>
      </mc:Fallback>
    </mc:AlternateContent>
    <mc:AlternateContent xmlns:mc="http://schemas.openxmlformats.org/markup-compatibility/2006">
      <mc:Choice Requires="x14">
        <oleObject progId="Worksheet" dvAspect="DVASPECT_ICON" shapeId="7442" r:id="rId180">
          <objectPr defaultSize="0" autoPict="0" r:id="rId181">
            <anchor moveWithCells="1" sizeWithCells="1">
              <from>
                <xdr:col>5</xdr:col>
                <xdr:colOff>247650</xdr:colOff>
                <xdr:row>423</xdr:row>
                <xdr:rowOff>28575</xdr:rowOff>
              </from>
              <to>
                <xdr:col>5</xdr:col>
                <xdr:colOff>1162050</xdr:colOff>
                <xdr:row>423</xdr:row>
                <xdr:rowOff>714375</xdr:rowOff>
              </to>
            </anchor>
          </objectPr>
        </oleObject>
      </mc:Choice>
      <mc:Fallback>
        <oleObject progId="Worksheet" dvAspect="DVASPECT_ICON" shapeId="7442" r:id="rId180"/>
      </mc:Fallback>
    </mc:AlternateContent>
    <mc:AlternateContent xmlns:mc="http://schemas.openxmlformats.org/markup-compatibility/2006">
      <mc:Choice Requires="x14">
        <oleObject progId="Worksheet" dvAspect="DVASPECT_ICON" shapeId="7443" r:id="rId182">
          <objectPr defaultSize="0" autoPict="0" r:id="rId183">
            <anchor moveWithCells="1" sizeWithCells="1">
              <from>
                <xdr:col>5</xdr:col>
                <xdr:colOff>247650</xdr:colOff>
                <xdr:row>424</xdr:row>
                <xdr:rowOff>28575</xdr:rowOff>
              </from>
              <to>
                <xdr:col>5</xdr:col>
                <xdr:colOff>1162050</xdr:colOff>
                <xdr:row>424</xdr:row>
                <xdr:rowOff>714375</xdr:rowOff>
              </to>
            </anchor>
          </objectPr>
        </oleObject>
      </mc:Choice>
      <mc:Fallback>
        <oleObject progId="Worksheet" dvAspect="DVASPECT_ICON" shapeId="7443" r:id="rId182"/>
      </mc:Fallback>
    </mc:AlternateContent>
    <mc:AlternateContent xmlns:mc="http://schemas.openxmlformats.org/markup-compatibility/2006">
      <mc:Choice Requires="x14">
        <oleObject progId="Worksheet" dvAspect="DVASPECT_ICON" shapeId="7444" r:id="rId184">
          <objectPr defaultSize="0" autoPict="0" r:id="rId185">
            <anchor moveWithCells="1" sizeWithCells="1">
              <from>
                <xdr:col>5</xdr:col>
                <xdr:colOff>247650</xdr:colOff>
                <xdr:row>425</xdr:row>
                <xdr:rowOff>28575</xdr:rowOff>
              </from>
              <to>
                <xdr:col>5</xdr:col>
                <xdr:colOff>1162050</xdr:colOff>
                <xdr:row>425</xdr:row>
                <xdr:rowOff>714375</xdr:rowOff>
              </to>
            </anchor>
          </objectPr>
        </oleObject>
      </mc:Choice>
      <mc:Fallback>
        <oleObject progId="Worksheet" dvAspect="DVASPECT_ICON" shapeId="7444" r:id="rId184"/>
      </mc:Fallback>
    </mc:AlternateContent>
    <mc:AlternateContent xmlns:mc="http://schemas.openxmlformats.org/markup-compatibility/2006">
      <mc:Choice Requires="x14">
        <oleObject progId="Document" dvAspect="DVASPECT_ICON" shapeId="7500" r:id="rId186">
          <objectPr defaultSize="0" autoPict="0" r:id="rId187">
            <anchor moveWithCells="1" sizeWithCells="1">
              <from>
                <xdr:col>5</xdr:col>
                <xdr:colOff>209550</xdr:colOff>
                <xdr:row>636</xdr:row>
                <xdr:rowOff>38100</xdr:rowOff>
              </from>
              <to>
                <xdr:col>5</xdr:col>
                <xdr:colOff>1123950</xdr:colOff>
                <xdr:row>636</xdr:row>
                <xdr:rowOff>723900</xdr:rowOff>
              </to>
            </anchor>
          </objectPr>
        </oleObject>
      </mc:Choice>
      <mc:Fallback>
        <oleObject progId="Document" dvAspect="DVASPECT_ICON" shapeId="7500" r:id="rId186"/>
      </mc:Fallback>
    </mc:AlternateContent>
    <mc:AlternateContent xmlns:mc="http://schemas.openxmlformats.org/markup-compatibility/2006">
      <mc:Choice Requires="x14">
        <oleObject progId="Document" dvAspect="DVASPECT_ICON" shapeId="7501" r:id="rId188">
          <objectPr defaultSize="0" autoPict="0" r:id="rId189">
            <anchor moveWithCells="1" sizeWithCells="1">
              <from>
                <xdr:col>5</xdr:col>
                <xdr:colOff>180975</xdr:colOff>
                <xdr:row>455</xdr:row>
                <xdr:rowOff>47625</xdr:rowOff>
              </from>
              <to>
                <xdr:col>5</xdr:col>
                <xdr:colOff>1095375</xdr:colOff>
                <xdr:row>455</xdr:row>
                <xdr:rowOff>733425</xdr:rowOff>
              </to>
            </anchor>
          </objectPr>
        </oleObject>
      </mc:Choice>
      <mc:Fallback>
        <oleObject progId="Document" dvAspect="DVASPECT_ICON" shapeId="7501" r:id="rId188"/>
      </mc:Fallback>
    </mc:AlternateContent>
    <mc:AlternateContent xmlns:mc="http://schemas.openxmlformats.org/markup-compatibility/2006">
      <mc:Choice Requires="x14">
        <oleObject progId="Document" dvAspect="DVASPECT_ICON" shapeId="7502" r:id="rId190">
          <objectPr defaultSize="0" autoPict="0" r:id="rId191">
            <anchor moveWithCells="1" sizeWithCells="1">
              <from>
                <xdr:col>5</xdr:col>
                <xdr:colOff>180975</xdr:colOff>
                <xdr:row>456</xdr:row>
                <xdr:rowOff>47625</xdr:rowOff>
              </from>
              <to>
                <xdr:col>5</xdr:col>
                <xdr:colOff>1095375</xdr:colOff>
                <xdr:row>456</xdr:row>
                <xdr:rowOff>733425</xdr:rowOff>
              </to>
            </anchor>
          </objectPr>
        </oleObject>
      </mc:Choice>
      <mc:Fallback>
        <oleObject progId="Document" dvAspect="DVASPECT_ICON" shapeId="7502" r:id="rId190"/>
      </mc:Fallback>
    </mc:AlternateContent>
    <mc:AlternateContent xmlns:mc="http://schemas.openxmlformats.org/markup-compatibility/2006">
      <mc:Choice Requires="x14">
        <oleObject progId="Document" dvAspect="DVASPECT_ICON" shapeId="7503" r:id="rId192">
          <objectPr defaultSize="0" autoPict="0" r:id="rId193">
            <anchor moveWithCells="1" sizeWithCells="1">
              <from>
                <xdr:col>5</xdr:col>
                <xdr:colOff>180975</xdr:colOff>
                <xdr:row>457</xdr:row>
                <xdr:rowOff>47625</xdr:rowOff>
              </from>
              <to>
                <xdr:col>5</xdr:col>
                <xdr:colOff>1095375</xdr:colOff>
                <xdr:row>457</xdr:row>
                <xdr:rowOff>733425</xdr:rowOff>
              </to>
            </anchor>
          </objectPr>
        </oleObject>
      </mc:Choice>
      <mc:Fallback>
        <oleObject progId="Document" dvAspect="DVASPECT_ICON" shapeId="7503" r:id="rId192"/>
      </mc:Fallback>
    </mc:AlternateContent>
    <mc:AlternateContent xmlns:mc="http://schemas.openxmlformats.org/markup-compatibility/2006">
      <mc:Choice Requires="x14">
        <oleObject progId="Document" dvAspect="DVASPECT_ICON" shapeId="7504" r:id="rId194">
          <objectPr defaultSize="0" autoPict="0" r:id="rId195">
            <anchor moveWithCells="1" sizeWithCells="1">
              <from>
                <xdr:col>5</xdr:col>
                <xdr:colOff>180975</xdr:colOff>
                <xdr:row>458</xdr:row>
                <xdr:rowOff>47625</xdr:rowOff>
              </from>
              <to>
                <xdr:col>5</xdr:col>
                <xdr:colOff>1095375</xdr:colOff>
                <xdr:row>458</xdr:row>
                <xdr:rowOff>733425</xdr:rowOff>
              </to>
            </anchor>
          </objectPr>
        </oleObject>
      </mc:Choice>
      <mc:Fallback>
        <oleObject progId="Document" dvAspect="DVASPECT_ICON" shapeId="7504" r:id="rId194"/>
      </mc:Fallback>
    </mc:AlternateContent>
    <mc:AlternateContent xmlns:mc="http://schemas.openxmlformats.org/markup-compatibility/2006">
      <mc:Choice Requires="x14">
        <oleObject progId="Document" dvAspect="DVASPECT_ICON" shapeId="7505" r:id="rId196">
          <objectPr defaultSize="0" autoPict="0" r:id="rId197">
            <anchor moveWithCells="1" sizeWithCells="1">
              <from>
                <xdr:col>5</xdr:col>
                <xdr:colOff>180975</xdr:colOff>
                <xdr:row>459</xdr:row>
                <xdr:rowOff>47625</xdr:rowOff>
              </from>
              <to>
                <xdr:col>5</xdr:col>
                <xdr:colOff>1095375</xdr:colOff>
                <xdr:row>459</xdr:row>
                <xdr:rowOff>733425</xdr:rowOff>
              </to>
            </anchor>
          </objectPr>
        </oleObject>
      </mc:Choice>
      <mc:Fallback>
        <oleObject progId="Document" dvAspect="DVASPECT_ICON" shapeId="7505" r:id="rId196"/>
      </mc:Fallback>
    </mc:AlternateContent>
    <mc:AlternateContent xmlns:mc="http://schemas.openxmlformats.org/markup-compatibility/2006">
      <mc:Choice Requires="x14">
        <oleObject progId="Document" dvAspect="DVASPECT_ICON" shapeId="7506" r:id="rId198">
          <objectPr defaultSize="0" autoPict="0" r:id="rId199">
            <anchor moveWithCells="1" sizeWithCells="1">
              <from>
                <xdr:col>5</xdr:col>
                <xdr:colOff>180975</xdr:colOff>
                <xdr:row>460</xdr:row>
                <xdr:rowOff>47625</xdr:rowOff>
              </from>
              <to>
                <xdr:col>5</xdr:col>
                <xdr:colOff>1095375</xdr:colOff>
                <xdr:row>460</xdr:row>
                <xdr:rowOff>733425</xdr:rowOff>
              </to>
            </anchor>
          </objectPr>
        </oleObject>
      </mc:Choice>
      <mc:Fallback>
        <oleObject progId="Document" dvAspect="DVASPECT_ICON" shapeId="7506" r:id="rId198"/>
      </mc:Fallback>
    </mc:AlternateContent>
    <mc:AlternateContent xmlns:mc="http://schemas.openxmlformats.org/markup-compatibility/2006">
      <mc:Choice Requires="x14">
        <oleObject progId="Document" dvAspect="DVASPECT_ICON" shapeId="7507" r:id="rId200">
          <objectPr defaultSize="0" autoPict="0" r:id="rId201">
            <anchor moveWithCells="1" sizeWithCells="1">
              <from>
                <xdr:col>5</xdr:col>
                <xdr:colOff>180975</xdr:colOff>
                <xdr:row>461</xdr:row>
                <xdr:rowOff>47625</xdr:rowOff>
              </from>
              <to>
                <xdr:col>5</xdr:col>
                <xdr:colOff>1095375</xdr:colOff>
                <xdr:row>461</xdr:row>
                <xdr:rowOff>733425</xdr:rowOff>
              </to>
            </anchor>
          </objectPr>
        </oleObject>
      </mc:Choice>
      <mc:Fallback>
        <oleObject progId="Document" dvAspect="DVASPECT_ICON" shapeId="7507" r:id="rId200"/>
      </mc:Fallback>
    </mc:AlternateContent>
    <mc:AlternateContent xmlns:mc="http://schemas.openxmlformats.org/markup-compatibility/2006">
      <mc:Choice Requires="x14">
        <oleObject progId="Document" dvAspect="DVASPECT_ICON" shapeId="7508" r:id="rId202">
          <objectPr defaultSize="0" autoPict="0" r:id="rId203">
            <anchor moveWithCells="1" sizeWithCells="1">
              <from>
                <xdr:col>5</xdr:col>
                <xdr:colOff>180975</xdr:colOff>
                <xdr:row>463</xdr:row>
                <xdr:rowOff>47625</xdr:rowOff>
              </from>
              <to>
                <xdr:col>5</xdr:col>
                <xdr:colOff>1095375</xdr:colOff>
                <xdr:row>463</xdr:row>
                <xdr:rowOff>733425</xdr:rowOff>
              </to>
            </anchor>
          </objectPr>
        </oleObject>
      </mc:Choice>
      <mc:Fallback>
        <oleObject progId="Document" dvAspect="DVASPECT_ICON" shapeId="7508" r:id="rId202"/>
      </mc:Fallback>
    </mc:AlternateContent>
    <mc:AlternateContent xmlns:mc="http://schemas.openxmlformats.org/markup-compatibility/2006">
      <mc:Choice Requires="x14">
        <oleObject progId="Document" dvAspect="DVASPECT_ICON" shapeId="7509" r:id="rId204">
          <objectPr defaultSize="0" autoPict="0" r:id="rId205">
            <anchor moveWithCells="1" sizeWithCells="1">
              <from>
                <xdr:col>5</xdr:col>
                <xdr:colOff>180975</xdr:colOff>
                <xdr:row>464</xdr:row>
                <xdr:rowOff>47625</xdr:rowOff>
              </from>
              <to>
                <xdr:col>5</xdr:col>
                <xdr:colOff>1095375</xdr:colOff>
                <xdr:row>464</xdr:row>
                <xdr:rowOff>733425</xdr:rowOff>
              </to>
            </anchor>
          </objectPr>
        </oleObject>
      </mc:Choice>
      <mc:Fallback>
        <oleObject progId="Document" dvAspect="DVASPECT_ICON" shapeId="7509" r:id="rId204"/>
      </mc:Fallback>
    </mc:AlternateContent>
    <mc:AlternateContent xmlns:mc="http://schemas.openxmlformats.org/markup-compatibility/2006">
      <mc:Choice Requires="x14">
        <oleObject progId="Document" dvAspect="DVASPECT_ICON" shapeId="7510" r:id="rId206">
          <objectPr defaultSize="0" autoPict="0" r:id="rId207">
            <anchor moveWithCells="1" sizeWithCells="1">
              <from>
                <xdr:col>5</xdr:col>
                <xdr:colOff>180975</xdr:colOff>
                <xdr:row>465</xdr:row>
                <xdr:rowOff>47625</xdr:rowOff>
              </from>
              <to>
                <xdr:col>5</xdr:col>
                <xdr:colOff>1095375</xdr:colOff>
                <xdr:row>465</xdr:row>
                <xdr:rowOff>733425</xdr:rowOff>
              </to>
            </anchor>
          </objectPr>
        </oleObject>
      </mc:Choice>
      <mc:Fallback>
        <oleObject progId="Document" dvAspect="DVASPECT_ICON" shapeId="7510" r:id="rId206"/>
      </mc:Fallback>
    </mc:AlternateContent>
    <mc:AlternateContent xmlns:mc="http://schemas.openxmlformats.org/markup-compatibility/2006">
      <mc:Choice Requires="x14">
        <oleObject progId="Document" dvAspect="DVASPECT_ICON" shapeId="7511" r:id="rId208">
          <objectPr defaultSize="0" autoPict="0" r:id="rId209">
            <anchor moveWithCells="1" sizeWithCells="1">
              <from>
                <xdr:col>5</xdr:col>
                <xdr:colOff>180975</xdr:colOff>
                <xdr:row>466</xdr:row>
                <xdr:rowOff>47625</xdr:rowOff>
              </from>
              <to>
                <xdr:col>5</xdr:col>
                <xdr:colOff>1095375</xdr:colOff>
                <xdr:row>466</xdr:row>
                <xdr:rowOff>733425</xdr:rowOff>
              </to>
            </anchor>
          </objectPr>
        </oleObject>
      </mc:Choice>
      <mc:Fallback>
        <oleObject progId="Document" dvAspect="DVASPECT_ICON" shapeId="7511" r:id="rId208"/>
      </mc:Fallback>
    </mc:AlternateContent>
    <mc:AlternateContent xmlns:mc="http://schemas.openxmlformats.org/markup-compatibility/2006">
      <mc:Choice Requires="x14">
        <oleObject progId="Document" dvAspect="DVASPECT_ICON" shapeId="7512" r:id="rId210">
          <objectPr defaultSize="0" autoPict="0" r:id="rId211">
            <anchor moveWithCells="1" sizeWithCells="1">
              <from>
                <xdr:col>5</xdr:col>
                <xdr:colOff>180975</xdr:colOff>
                <xdr:row>451</xdr:row>
                <xdr:rowOff>47625</xdr:rowOff>
              </from>
              <to>
                <xdr:col>5</xdr:col>
                <xdr:colOff>1095375</xdr:colOff>
                <xdr:row>451</xdr:row>
                <xdr:rowOff>733425</xdr:rowOff>
              </to>
            </anchor>
          </objectPr>
        </oleObject>
      </mc:Choice>
      <mc:Fallback>
        <oleObject progId="Document" dvAspect="DVASPECT_ICON" shapeId="7512" r:id="rId210"/>
      </mc:Fallback>
    </mc:AlternateContent>
    <mc:AlternateContent xmlns:mc="http://schemas.openxmlformats.org/markup-compatibility/2006">
      <mc:Choice Requires="x14">
        <oleObject progId="Document" dvAspect="DVASPECT_ICON" shapeId="7513" r:id="rId212">
          <objectPr defaultSize="0" autoPict="0" r:id="rId213">
            <anchor moveWithCells="1" sizeWithCells="1">
              <from>
                <xdr:col>5</xdr:col>
                <xdr:colOff>180975</xdr:colOff>
                <xdr:row>452</xdr:row>
                <xdr:rowOff>47625</xdr:rowOff>
              </from>
              <to>
                <xdr:col>5</xdr:col>
                <xdr:colOff>1095375</xdr:colOff>
                <xdr:row>452</xdr:row>
                <xdr:rowOff>733425</xdr:rowOff>
              </to>
            </anchor>
          </objectPr>
        </oleObject>
      </mc:Choice>
      <mc:Fallback>
        <oleObject progId="Document" dvAspect="DVASPECT_ICON" shapeId="7513" r:id="rId212"/>
      </mc:Fallback>
    </mc:AlternateContent>
    <mc:AlternateContent xmlns:mc="http://schemas.openxmlformats.org/markup-compatibility/2006">
      <mc:Choice Requires="x14">
        <oleObject progId="Document" dvAspect="DVASPECT_ICON" shapeId="7514" r:id="rId214">
          <objectPr defaultSize="0" autoPict="0" r:id="rId215">
            <anchor moveWithCells="1" sizeWithCells="1">
              <from>
                <xdr:col>5</xdr:col>
                <xdr:colOff>180975</xdr:colOff>
                <xdr:row>453</xdr:row>
                <xdr:rowOff>47625</xdr:rowOff>
              </from>
              <to>
                <xdr:col>5</xdr:col>
                <xdr:colOff>1095375</xdr:colOff>
                <xdr:row>453</xdr:row>
                <xdr:rowOff>733425</xdr:rowOff>
              </to>
            </anchor>
          </objectPr>
        </oleObject>
      </mc:Choice>
      <mc:Fallback>
        <oleObject progId="Document" dvAspect="DVASPECT_ICON" shapeId="7514" r:id="rId214"/>
      </mc:Fallback>
    </mc:AlternateContent>
    <mc:AlternateContent xmlns:mc="http://schemas.openxmlformats.org/markup-compatibility/2006">
      <mc:Choice Requires="x14">
        <oleObject progId="Document" dvAspect="DVASPECT_ICON" shapeId="7515" r:id="rId216">
          <objectPr defaultSize="0" autoPict="0" r:id="rId217">
            <anchor moveWithCells="1" sizeWithCells="1">
              <from>
                <xdr:col>5</xdr:col>
                <xdr:colOff>180975</xdr:colOff>
                <xdr:row>454</xdr:row>
                <xdr:rowOff>47625</xdr:rowOff>
              </from>
              <to>
                <xdr:col>5</xdr:col>
                <xdr:colOff>1095375</xdr:colOff>
                <xdr:row>454</xdr:row>
                <xdr:rowOff>733425</xdr:rowOff>
              </to>
            </anchor>
          </objectPr>
        </oleObject>
      </mc:Choice>
      <mc:Fallback>
        <oleObject progId="Document" dvAspect="DVASPECT_ICON" shapeId="7515" r:id="rId216"/>
      </mc:Fallback>
    </mc:AlternateContent>
    <mc:AlternateContent xmlns:mc="http://schemas.openxmlformats.org/markup-compatibility/2006">
      <mc:Choice Requires="x14">
        <oleObject progId="Document" dvAspect="DVASPECT_ICON" shapeId="7523" r:id="rId218">
          <objectPr defaultSize="0" autoPict="0" r:id="rId219">
            <anchor moveWithCells="1" sizeWithCells="1">
              <from>
                <xdr:col>5</xdr:col>
                <xdr:colOff>180975</xdr:colOff>
                <xdr:row>357</xdr:row>
                <xdr:rowOff>28575</xdr:rowOff>
              </from>
              <to>
                <xdr:col>5</xdr:col>
                <xdr:colOff>1095375</xdr:colOff>
                <xdr:row>357</xdr:row>
                <xdr:rowOff>714375</xdr:rowOff>
              </to>
            </anchor>
          </objectPr>
        </oleObject>
      </mc:Choice>
      <mc:Fallback>
        <oleObject progId="Document" dvAspect="DVASPECT_ICON" shapeId="7523" r:id="rId218"/>
      </mc:Fallback>
    </mc:AlternateContent>
    <mc:AlternateContent xmlns:mc="http://schemas.openxmlformats.org/markup-compatibility/2006">
      <mc:Choice Requires="x14">
        <oleObject progId="Document" dvAspect="DVASPECT_ICON" shapeId="7524" r:id="rId220">
          <objectPr defaultSize="0" autoPict="0" r:id="rId221">
            <anchor moveWithCells="1" sizeWithCells="1">
              <from>
                <xdr:col>5</xdr:col>
                <xdr:colOff>180975</xdr:colOff>
                <xdr:row>358</xdr:row>
                <xdr:rowOff>28575</xdr:rowOff>
              </from>
              <to>
                <xdr:col>5</xdr:col>
                <xdr:colOff>1095375</xdr:colOff>
                <xdr:row>358</xdr:row>
                <xdr:rowOff>714375</xdr:rowOff>
              </to>
            </anchor>
          </objectPr>
        </oleObject>
      </mc:Choice>
      <mc:Fallback>
        <oleObject progId="Document" dvAspect="DVASPECT_ICON" shapeId="7524" r:id="rId220"/>
      </mc:Fallback>
    </mc:AlternateContent>
    <mc:AlternateContent xmlns:mc="http://schemas.openxmlformats.org/markup-compatibility/2006">
      <mc:Choice Requires="x14">
        <oleObject progId="Document" dvAspect="DVASPECT_ICON" shapeId="7525" r:id="rId222">
          <objectPr defaultSize="0" autoPict="0" r:id="rId223">
            <anchor moveWithCells="1" sizeWithCells="1">
              <from>
                <xdr:col>5</xdr:col>
                <xdr:colOff>180975</xdr:colOff>
                <xdr:row>359</xdr:row>
                <xdr:rowOff>28575</xdr:rowOff>
              </from>
              <to>
                <xdr:col>5</xdr:col>
                <xdr:colOff>1095375</xdr:colOff>
                <xdr:row>359</xdr:row>
                <xdr:rowOff>714375</xdr:rowOff>
              </to>
            </anchor>
          </objectPr>
        </oleObject>
      </mc:Choice>
      <mc:Fallback>
        <oleObject progId="Document" dvAspect="DVASPECT_ICON" shapeId="7525" r:id="rId222"/>
      </mc:Fallback>
    </mc:AlternateContent>
    <mc:AlternateContent xmlns:mc="http://schemas.openxmlformats.org/markup-compatibility/2006">
      <mc:Choice Requires="x14">
        <oleObject progId="Document" dvAspect="DVASPECT_ICON" shapeId="7526" r:id="rId224">
          <objectPr defaultSize="0" autoPict="0" r:id="rId225">
            <anchor moveWithCells="1" sizeWithCells="1">
              <from>
                <xdr:col>5</xdr:col>
                <xdr:colOff>180975</xdr:colOff>
                <xdr:row>361</xdr:row>
                <xdr:rowOff>28575</xdr:rowOff>
              </from>
              <to>
                <xdr:col>5</xdr:col>
                <xdr:colOff>1095375</xdr:colOff>
                <xdr:row>361</xdr:row>
                <xdr:rowOff>714375</xdr:rowOff>
              </to>
            </anchor>
          </objectPr>
        </oleObject>
      </mc:Choice>
      <mc:Fallback>
        <oleObject progId="Document" dvAspect="DVASPECT_ICON" shapeId="7526" r:id="rId224"/>
      </mc:Fallback>
    </mc:AlternateContent>
    <mc:AlternateContent xmlns:mc="http://schemas.openxmlformats.org/markup-compatibility/2006">
      <mc:Choice Requires="x14">
        <oleObject progId="Document" dvAspect="DVASPECT_ICON" shapeId="7527" r:id="rId226">
          <objectPr defaultSize="0" autoPict="0" r:id="rId227">
            <anchor moveWithCells="1" sizeWithCells="1">
              <from>
                <xdr:col>5</xdr:col>
                <xdr:colOff>180975</xdr:colOff>
                <xdr:row>362</xdr:row>
                <xdr:rowOff>28575</xdr:rowOff>
              </from>
              <to>
                <xdr:col>5</xdr:col>
                <xdr:colOff>1095375</xdr:colOff>
                <xdr:row>362</xdr:row>
                <xdr:rowOff>714375</xdr:rowOff>
              </to>
            </anchor>
          </objectPr>
        </oleObject>
      </mc:Choice>
      <mc:Fallback>
        <oleObject progId="Document" dvAspect="DVASPECT_ICON" shapeId="7527" r:id="rId226"/>
      </mc:Fallback>
    </mc:AlternateContent>
    <mc:AlternateContent xmlns:mc="http://schemas.openxmlformats.org/markup-compatibility/2006">
      <mc:Choice Requires="x14">
        <oleObject progId="Document" dvAspect="DVASPECT_ICON" shapeId="7528" r:id="rId228">
          <objectPr defaultSize="0" autoPict="0" r:id="rId229">
            <anchor moveWithCells="1" sizeWithCells="1">
              <from>
                <xdr:col>5</xdr:col>
                <xdr:colOff>180975</xdr:colOff>
                <xdr:row>363</xdr:row>
                <xdr:rowOff>28575</xdr:rowOff>
              </from>
              <to>
                <xdr:col>5</xdr:col>
                <xdr:colOff>1095375</xdr:colOff>
                <xdr:row>363</xdr:row>
                <xdr:rowOff>714375</xdr:rowOff>
              </to>
            </anchor>
          </objectPr>
        </oleObject>
      </mc:Choice>
      <mc:Fallback>
        <oleObject progId="Document" dvAspect="DVASPECT_ICON" shapeId="7528" r:id="rId228"/>
      </mc:Fallback>
    </mc:AlternateContent>
    <mc:AlternateContent xmlns:mc="http://schemas.openxmlformats.org/markup-compatibility/2006">
      <mc:Choice Requires="x14">
        <oleObject progId="Document" dvAspect="DVASPECT_ICON" shapeId="7529" r:id="rId230">
          <objectPr defaultSize="0" autoPict="0" r:id="rId231">
            <anchor moveWithCells="1" sizeWithCells="1">
              <from>
                <xdr:col>5</xdr:col>
                <xdr:colOff>180975</xdr:colOff>
                <xdr:row>365</xdr:row>
                <xdr:rowOff>28575</xdr:rowOff>
              </from>
              <to>
                <xdr:col>5</xdr:col>
                <xdr:colOff>1095375</xdr:colOff>
                <xdr:row>365</xdr:row>
                <xdr:rowOff>714375</xdr:rowOff>
              </to>
            </anchor>
          </objectPr>
        </oleObject>
      </mc:Choice>
      <mc:Fallback>
        <oleObject progId="Document" dvAspect="DVASPECT_ICON" shapeId="7529" r:id="rId230"/>
      </mc:Fallback>
    </mc:AlternateContent>
    <mc:AlternateContent xmlns:mc="http://schemas.openxmlformats.org/markup-compatibility/2006">
      <mc:Choice Requires="x14">
        <oleObject progId="Document" dvAspect="DVASPECT_ICON" shapeId="7530" r:id="rId232">
          <objectPr defaultSize="0" autoPict="0" r:id="rId233">
            <anchor moveWithCells="1" sizeWithCells="1">
              <from>
                <xdr:col>5</xdr:col>
                <xdr:colOff>180975</xdr:colOff>
                <xdr:row>366</xdr:row>
                <xdr:rowOff>28575</xdr:rowOff>
              </from>
              <to>
                <xdr:col>5</xdr:col>
                <xdr:colOff>1095375</xdr:colOff>
                <xdr:row>366</xdr:row>
                <xdr:rowOff>714375</xdr:rowOff>
              </to>
            </anchor>
          </objectPr>
        </oleObject>
      </mc:Choice>
      <mc:Fallback>
        <oleObject progId="Document" dvAspect="DVASPECT_ICON" shapeId="7530" r:id="rId232"/>
      </mc:Fallback>
    </mc:AlternateContent>
    <mc:AlternateContent xmlns:mc="http://schemas.openxmlformats.org/markup-compatibility/2006">
      <mc:Choice Requires="x14">
        <oleObject progId="Document" dvAspect="DVASPECT_ICON" shapeId="7531" r:id="rId234">
          <objectPr defaultSize="0" autoPict="0" r:id="rId235">
            <anchor moveWithCells="1" sizeWithCells="1">
              <from>
                <xdr:col>5</xdr:col>
                <xdr:colOff>180975</xdr:colOff>
                <xdr:row>367</xdr:row>
                <xdr:rowOff>28575</xdr:rowOff>
              </from>
              <to>
                <xdr:col>5</xdr:col>
                <xdr:colOff>1095375</xdr:colOff>
                <xdr:row>367</xdr:row>
                <xdr:rowOff>714375</xdr:rowOff>
              </to>
            </anchor>
          </objectPr>
        </oleObject>
      </mc:Choice>
      <mc:Fallback>
        <oleObject progId="Document" dvAspect="DVASPECT_ICON" shapeId="7531" r:id="rId234"/>
      </mc:Fallback>
    </mc:AlternateContent>
    <mc:AlternateContent xmlns:mc="http://schemas.openxmlformats.org/markup-compatibility/2006">
      <mc:Choice Requires="x14">
        <oleObject progId="Document" dvAspect="DVASPECT_ICON" shapeId="7532" r:id="rId236">
          <objectPr defaultSize="0" autoPict="0" r:id="rId237">
            <anchor moveWithCells="1" sizeWithCells="1">
              <from>
                <xdr:col>5</xdr:col>
                <xdr:colOff>180975</xdr:colOff>
                <xdr:row>369</xdr:row>
                <xdr:rowOff>28575</xdr:rowOff>
              </from>
              <to>
                <xdr:col>5</xdr:col>
                <xdr:colOff>1095375</xdr:colOff>
                <xdr:row>369</xdr:row>
                <xdr:rowOff>714375</xdr:rowOff>
              </to>
            </anchor>
          </objectPr>
        </oleObject>
      </mc:Choice>
      <mc:Fallback>
        <oleObject progId="Document" dvAspect="DVASPECT_ICON" shapeId="7532" r:id="rId236"/>
      </mc:Fallback>
    </mc:AlternateContent>
    <mc:AlternateContent xmlns:mc="http://schemas.openxmlformats.org/markup-compatibility/2006">
      <mc:Choice Requires="x14">
        <oleObject progId="Document" dvAspect="DVASPECT_ICON" shapeId="7533" r:id="rId238">
          <objectPr defaultSize="0" autoPict="0" r:id="rId239">
            <anchor moveWithCells="1" sizeWithCells="1">
              <from>
                <xdr:col>5</xdr:col>
                <xdr:colOff>180975</xdr:colOff>
                <xdr:row>370</xdr:row>
                <xdr:rowOff>28575</xdr:rowOff>
              </from>
              <to>
                <xdr:col>5</xdr:col>
                <xdr:colOff>1095375</xdr:colOff>
                <xdr:row>370</xdr:row>
                <xdr:rowOff>714375</xdr:rowOff>
              </to>
            </anchor>
          </objectPr>
        </oleObject>
      </mc:Choice>
      <mc:Fallback>
        <oleObject progId="Document" dvAspect="DVASPECT_ICON" shapeId="7533" r:id="rId238"/>
      </mc:Fallback>
    </mc:AlternateContent>
    <mc:AlternateContent xmlns:mc="http://schemas.openxmlformats.org/markup-compatibility/2006">
      <mc:Choice Requires="x14">
        <oleObject progId="Document" dvAspect="DVASPECT_ICON" shapeId="7534" r:id="rId240">
          <objectPr defaultSize="0" autoPict="0" r:id="rId241">
            <anchor moveWithCells="1" sizeWithCells="1">
              <from>
                <xdr:col>5</xdr:col>
                <xdr:colOff>180975</xdr:colOff>
                <xdr:row>371</xdr:row>
                <xdr:rowOff>28575</xdr:rowOff>
              </from>
              <to>
                <xdr:col>5</xdr:col>
                <xdr:colOff>1095375</xdr:colOff>
                <xdr:row>371</xdr:row>
                <xdr:rowOff>714375</xdr:rowOff>
              </to>
            </anchor>
          </objectPr>
        </oleObject>
      </mc:Choice>
      <mc:Fallback>
        <oleObject progId="Document" dvAspect="DVASPECT_ICON" shapeId="7534" r:id="rId240"/>
      </mc:Fallback>
    </mc:AlternateContent>
    <mc:AlternateContent xmlns:mc="http://schemas.openxmlformats.org/markup-compatibility/2006">
      <mc:Choice Requires="x14">
        <oleObject progId="Document" dvAspect="DVASPECT_ICON" shapeId="7559" r:id="rId242">
          <objectPr defaultSize="0" autoPict="0" r:id="rId243">
            <anchor moveWithCells="1" sizeWithCells="1">
              <from>
                <xdr:col>5</xdr:col>
                <xdr:colOff>171450</xdr:colOff>
                <xdr:row>431</xdr:row>
                <xdr:rowOff>57150</xdr:rowOff>
              </from>
              <to>
                <xdr:col>5</xdr:col>
                <xdr:colOff>1085850</xdr:colOff>
                <xdr:row>431</xdr:row>
                <xdr:rowOff>742950</xdr:rowOff>
              </to>
            </anchor>
          </objectPr>
        </oleObject>
      </mc:Choice>
      <mc:Fallback>
        <oleObject progId="Document" dvAspect="DVASPECT_ICON" shapeId="7559" r:id="rId242"/>
      </mc:Fallback>
    </mc:AlternateContent>
    <mc:AlternateContent xmlns:mc="http://schemas.openxmlformats.org/markup-compatibility/2006">
      <mc:Choice Requires="x14">
        <oleObject progId="Document" dvAspect="DVASPECT_ICON" shapeId="7560" r:id="rId244">
          <objectPr defaultSize="0" autoPict="0" r:id="rId245">
            <anchor moveWithCells="1" sizeWithCells="1">
              <from>
                <xdr:col>5</xdr:col>
                <xdr:colOff>200025</xdr:colOff>
                <xdr:row>433</xdr:row>
                <xdr:rowOff>47625</xdr:rowOff>
              </from>
              <to>
                <xdr:col>5</xdr:col>
                <xdr:colOff>1114425</xdr:colOff>
                <xdr:row>433</xdr:row>
                <xdr:rowOff>733425</xdr:rowOff>
              </to>
            </anchor>
          </objectPr>
        </oleObject>
      </mc:Choice>
      <mc:Fallback>
        <oleObject progId="Document" dvAspect="DVASPECT_ICON" shapeId="7560" r:id="rId244"/>
      </mc:Fallback>
    </mc:AlternateContent>
    <mc:AlternateContent xmlns:mc="http://schemas.openxmlformats.org/markup-compatibility/2006">
      <mc:Choice Requires="x14">
        <oleObject progId="Document" dvAspect="DVASPECT_ICON" shapeId="7561" r:id="rId246">
          <objectPr defaultSize="0" r:id="rId247">
            <anchor moveWithCells="1" sizeWithCells="1">
              <from>
                <xdr:col>5</xdr:col>
                <xdr:colOff>171450</xdr:colOff>
                <xdr:row>432</xdr:row>
                <xdr:rowOff>57150</xdr:rowOff>
              </from>
              <to>
                <xdr:col>5</xdr:col>
                <xdr:colOff>1085850</xdr:colOff>
                <xdr:row>432</xdr:row>
                <xdr:rowOff>742950</xdr:rowOff>
              </to>
            </anchor>
          </objectPr>
        </oleObject>
      </mc:Choice>
      <mc:Fallback>
        <oleObject progId="Document" dvAspect="DVASPECT_ICON" shapeId="7561" r:id="rId246"/>
      </mc:Fallback>
    </mc:AlternateContent>
    <mc:AlternateContent xmlns:mc="http://schemas.openxmlformats.org/markup-compatibility/2006">
      <mc:Choice Requires="x14">
        <oleObject progId="Document" dvAspect="DVASPECT_ICON" shapeId="7562" r:id="rId248">
          <objectPr defaultSize="0" r:id="rId249">
            <anchor moveWithCells="1" sizeWithCells="1">
              <from>
                <xdr:col>5</xdr:col>
                <xdr:colOff>209550</xdr:colOff>
                <xdr:row>434</xdr:row>
                <xdr:rowOff>47625</xdr:rowOff>
              </from>
              <to>
                <xdr:col>5</xdr:col>
                <xdr:colOff>1123950</xdr:colOff>
                <xdr:row>434</xdr:row>
                <xdr:rowOff>733425</xdr:rowOff>
              </to>
            </anchor>
          </objectPr>
        </oleObject>
      </mc:Choice>
      <mc:Fallback>
        <oleObject progId="Document" dvAspect="DVASPECT_ICON" shapeId="7562" r:id="rId248"/>
      </mc:Fallback>
    </mc:AlternateContent>
    <mc:AlternateContent xmlns:mc="http://schemas.openxmlformats.org/markup-compatibility/2006">
      <mc:Choice Requires="x14">
        <oleObject progId="Document" dvAspect="DVASPECT_ICON" shapeId="7612" r:id="rId250">
          <objectPr defaultSize="0" autoPict="0" r:id="rId251">
            <anchor moveWithCells="1" sizeWithCells="1">
              <from>
                <xdr:col>5</xdr:col>
                <xdr:colOff>219075</xdr:colOff>
                <xdr:row>368</xdr:row>
                <xdr:rowOff>47625</xdr:rowOff>
              </from>
              <to>
                <xdr:col>5</xdr:col>
                <xdr:colOff>1133475</xdr:colOff>
                <xdr:row>368</xdr:row>
                <xdr:rowOff>733425</xdr:rowOff>
              </to>
            </anchor>
          </objectPr>
        </oleObject>
      </mc:Choice>
      <mc:Fallback>
        <oleObject progId="Document" dvAspect="DVASPECT_ICON" shapeId="7612" r:id="rId250"/>
      </mc:Fallback>
    </mc:AlternateContent>
    <mc:AlternateContent xmlns:mc="http://schemas.openxmlformats.org/markup-compatibility/2006">
      <mc:Choice Requires="x14">
        <oleObject progId="Document" dvAspect="DVASPECT_ICON" shapeId="7613" r:id="rId252">
          <objectPr defaultSize="0" autoPict="0" r:id="rId253">
            <anchor moveWithCells="1" sizeWithCells="1">
              <from>
                <xdr:col>5</xdr:col>
                <xdr:colOff>200025</xdr:colOff>
                <xdr:row>327</xdr:row>
                <xdr:rowOff>95250</xdr:rowOff>
              </from>
              <to>
                <xdr:col>5</xdr:col>
                <xdr:colOff>1114425</xdr:colOff>
                <xdr:row>327</xdr:row>
                <xdr:rowOff>676275</xdr:rowOff>
              </to>
            </anchor>
          </objectPr>
        </oleObject>
      </mc:Choice>
      <mc:Fallback>
        <oleObject progId="Document" dvAspect="DVASPECT_ICON" shapeId="7613" r:id="rId252"/>
      </mc:Fallback>
    </mc:AlternateContent>
    <mc:AlternateContent xmlns:mc="http://schemas.openxmlformats.org/markup-compatibility/2006">
      <mc:Choice Requires="x14">
        <oleObject progId="Document" dvAspect="DVASPECT_ICON" shapeId="7614" r:id="rId254">
          <objectPr defaultSize="0" autoPict="0" r:id="rId255">
            <anchor moveWithCells="1" sizeWithCells="1">
              <from>
                <xdr:col>5</xdr:col>
                <xdr:colOff>200025</xdr:colOff>
                <xdr:row>328</xdr:row>
                <xdr:rowOff>95250</xdr:rowOff>
              </from>
              <to>
                <xdr:col>5</xdr:col>
                <xdr:colOff>1114425</xdr:colOff>
                <xdr:row>328</xdr:row>
                <xdr:rowOff>676275</xdr:rowOff>
              </to>
            </anchor>
          </objectPr>
        </oleObject>
      </mc:Choice>
      <mc:Fallback>
        <oleObject progId="Document" dvAspect="DVASPECT_ICON" shapeId="7614" r:id="rId254"/>
      </mc:Fallback>
    </mc:AlternateContent>
    <mc:AlternateContent xmlns:mc="http://schemas.openxmlformats.org/markup-compatibility/2006">
      <mc:Choice Requires="x14">
        <oleObject progId="Document" dvAspect="DVASPECT_ICON" shapeId="7615" r:id="rId256">
          <objectPr defaultSize="0" autoPict="0" r:id="rId257">
            <anchor moveWithCells="1" sizeWithCells="1">
              <from>
                <xdr:col>5</xdr:col>
                <xdr:colOff>200025</xdr:colOff>
                <xdr:row>329</xdr:row>
                <xdr:rowOff>95250</xdr:rowOff>
              </from>
              <to>
                <xdr:col>5</xdr:col>
                <xdr:colOff>1114425</xdr:colOff>
                <xdr:row>329</xdr:row>
                <xdr:rowOff>676275</xdr:rowOff>
              </to>
            </anchor>
          </objectPr>
        </oleObject>
      </mc:Choice>
      <mc:Fallback>
        <oleObject progId="Document" dvAspect="DVASPECT_ICON" shapeId="7615" r:id="rId256"/>
      </mc:Fallback>
    </mc:AlternateContent>
    <mc:AlternateContent xmlns:mc="http://schemas.openxmlformats.org/markup-compatibility/2006">
      <mc:Choice Requires="x14">
        <oleObject progId="Document" dvAspect="DVASPECT_ICON" shapeId="7616" r:id="rId258">
          <objectPr defaultSize="0" autoPict="0" r:id="rId259">
            <anchor moveWithCells="1" sizeWithCells="1">
              <from>
                <xdr:col>5</xdr:col>
                <xdr:colOff>200025</xdr:colOff>
                <xdr:row>326</xdr:row>
                <xdr:rowOff>95250</xdr:rowOff>
              </from>
              <to>
                <xdr:col>5</xdr:col>
                <xdr:colOff>1114425</xdr:colOff>
                <xdr:row>326</xdr:row>
                <xdr:rowOff>676275</xdr:rowOff>
              </to>
            </anchor>
          </objectPr>
        </oleObject>
      </mc:Choice>
      <mc:Fallback>
        <oleObject progId="Document" dvAspect="DVASPECT_ICON" shapeId="7616" r:id="rId258"/>
      </mc:Fallback>
    </mc:AlternateContent>
    <mc:AlternateContent xmlns:mc="http://schemas.openxmlformats.org/markup-compatibility/2006">
      <mc:Choice Requires="x14">
        <oleObject progId="Document" dvAspect="DVASPECT_ICON" shapeId="7617" r:id="rId260">
          <objectPr defaultSize="0" autoPict="0" r:id="rId261">
            <anchor moveWithCells="1" sizeWithCells="1">
              <from>
                <xdr:col>5</xdr:col>
                <xdr:colOff>171450</xdr:colOff>
                <xdr:row>476</xdr:row>
                <xdr:rowOff>57150</xdr:rowOff>
              </from>
              <to>
                <xdr:col>5</xdr:col>
                <xdr:colOff>1085850</xdr:colOff>
                <xdr:row>476</xdr:row>
                <xdr:rowOff>742950</xdr:rowOff>
              </to>
            </anchor>
          </objectPr>
        </oleObject>
      </mc:Choice>
      <mc:Fallback>
        <oleObject progId="Document" dvAspect="DVASPECT_ICON" shapeId="7617" r:id="rId260"/>
      </mc:Fallback>
    </mc:AlternateContent>
    <mc:AlternateContent xmlns:mc="http://schemas.openxmlformats.org/markup-compatibility/2006">
      <mc:Choice Requires="x14">
        <oleObject progId="Document" dvAspect="DVASPECT_ICON" shapeId="7618" r:id="rId262">
          <objectPr defaultSize="0" r:id="rId263">
            <anchor moveWithCells="1" sizeWithCells="1">
              <from>
                <xdr:col>5</xdr:col>
                <xdr:colOff>171450</xdr:colOff>
                <xdr:row>475</xdr:row>
                <xdr:rowOff>57150</xdr:rowOff>
              </from>
              <to>
                <xdr:col>5</xdr:col>
                <xdr:colOff>1085850</xdr:colOff>
                <xdr:row>475</xdr:row>
                <xdr:rowOff>742950</xdr:rowOff>
              </to>
            </anchor>
          </objectPr>
        </oleObject>
      </mc:Choice>
      <mc:Fallback>
        <oleObject progId="Document" dvAspect="DVASPECT_ICON" shapeId="7618" r:id="rId262"/>
      </mc:Fallback>
    </mc:AlternateContent>
    <mc:AlternateContent xmlns:mc="http://schemas.openxmlformats.org/markup-compatibility/2006">
      <mc:Choice Requires="x14">
        <oleObject progId="Document" dvAspect="DVASPECT_ICON" shapeId="7619" r:id="rId264">
          <objectPr defaultSize="0" r:id="rId265">
            <anchor moveWithCells="1" sizeWithCells="1">
              <from>
                <xdr:col>5</xdr:col>
                <xdr:colOff>171450</xdr:colOff>
                <xdr:row>478</xdr:row>
                <xdr:rowOff>57150</xdr:rowOff>
              </from>
              <to>
                <xdr:col>5</xdr:col>
                <xdr:colOff>1085850</xdr:colOff>
                <xdr:row>478</xdr:row>
                <xdr:rowOff>742950</xdr:rowOff>
              </to>
            </anchor>
          </objectPr>
        </oleObject>
      </mc:Choice>
      <mc:Fallback>
        <oleObject progId="Document" dvAspect="DVASPECT_ICON" shapeId="7619" r:id="rId264"/>
      </mc:Fallback>
    </mc:AlternateContent>
    <mc:AlternateContent xmlns:mc="http://schemas.openxmlformats.org/markup-compatibility/2006">
      <mc:Choice Requires="x14">
        <oleObject progId="Document" dvAspect="DVASPECT_ICON" shapeId="7620" r:id="rId266">
          <objectPr defaultSize="0" r:id="rId267">
            <anchor moveWithCells="1" sizeWithCells="1">
              <from>
                <xdr:col>5</xdr:col>
                <xdr:colOff>171450</xdr:colOff>
                <xdr:row>479</xdr:row>
                <xdr:rowOff>57150</xdr:rowOff>
              </from>
              <to>
                <xdr:col>5</xdr:col>
                <xdr:colOff>1085850</xdr:colOff>
                <xdr:row>479</xdr:row>
                <xdr:rowOff>742950</xdr:rowOff>
              </to>
            </anchor>
          </objectPr>
        </oleObject>
      </mc:Choice>
      <mc:Fallback>
        <oleObject progId="Document" dvAspect="DVASPECT_ICON" shapeId="7620" r:id="rId266"/>
      </mc:Fallback>
    </mc:AlternateContent>
    <mc:AlternateContent xmlns:mc="http://schemas.openxmlformats.org/markup-compatibility/2006">
      <mc:Choice Requires="x14">
        <oleObject progId="Document" dvAspect="DVASPECT_ICON" shapeId="7621" r:id="rId268">
          <objectPr defaultSize="0" r:id="rId269">
            <anchor moveWithCells="1" sizeWithCells="1">
              <from>
                <xdr:col>5</xdr:col>
                <xdr:colOff>152400</xdr:colOff>
                <xdr:row>485</xdr:row>
                <xdr:rowOff>57150</xdr:rowOff>
              </from>
              <to>
                <xdr:col>5</xdr:col>
                <xdr:colOff>1066800</xdr:colOff>
                <xdr:row>485</xdr:row>
                <xdr:rowOff>742950</xdr:rowOff>
              </to>
            </anchor>
          </objectPr>
        </oleObject>
      </mc:Choice>
      <mc:Fallback>
        <oleObject progId="Document" dvAspect="DVASPECT_ICON" shapeId="7621" r:id="rId268"/>
      </mc:Fallback>
    </mc:AlternateContent>
    <mc:AlternateContent xmlns:mc="http://schemas.openxmlformats.org/markup-compatibility/2006">
      <mc:Choice Requires="x14">
        <oleObject progId="Document" dvAspect="DVASPECT_ICON" shapeId="7622" r:id="rId270">
          <objectPr defaultSize="0" autoPict="0" r:id="rId271">
            <anchor moveWithCells="1" sizeWithCells="1">
              <from>
                <xdr:col>5</xdr:col>
                <xdr:colOff>171450</xdr:colOff>
                <xdr:row>477</xdr:row>
                <xdr:rowOff>47625</xdr:rowOff>
              </from>
              <to>
                <xdr:col>5</xdr:col>
                <xdr:colOff>1085850</xdr:colOff>
                <xdr:row>477</xdr:row>
                <xdr:rowOff>733425</xdr:rowOff>
              </to>
            </anchor>
          </objectPr>
        </oleObject>
      </mc:Choice>
      <mc:Fallback>
        <oleObject progId="Document" dvAspect="DVASPECT_ICON" shapeId="7622" r:id="rId270"/>
      </mc:Fallback>
    </mc:AlternateContent>
    <mc:AlternateContent xmlns:mc="http://schemas.openxmlformats.org/markup-compatibility/2006">
      <mc:Choice Requires="x14">
        <oleObject progId="Document" dvAspect="DVASPECT_ICON" shapeId="7623" r:id="rId272">
          <objectPr defaultSize="0" autoPict="0" r:id="rId273">
            <anchor moveWithCells="1" sizeWithCells="1">
              <from>
                <xdr:col>5</xdr:col>
                <xdr:colOff>171450</xdr:colOff>
                <xdr:row>480</xdr:row>
                <xdr:rowOff>38100</xdr:rowOff>
              </from>
              <to>
                <xdr:col>5</xdr:col>
                <xdr:colOff>1085850</xdr:colOff>
                <xdr:row>480</xdr:row>
                <xdr:rowOff>723900</xdr:rowOff>
              </to>
            </anchor>
          </objectPr>
        </oleObject>
      </mc:Choice>
      <mc:Fallback>
        <oleObject progId="Document" dvAspect="DVASPECT_ICON" shapeId="7623" r:id="rId272"/>
      </mc:Fallback>
    </mc:AlternateContent>
    <mc:AlternateContent xmlns:mc="http://schemas.openxmlformats.org/markup-compatibility/2006">
      <mc:Choice Requires="x14">
        <oleObject progId="Document" dvAspect="DVASPECT_ICON" shapeId="7624" r:id="rId274">
          <objectPr defaultSize="0" r:id="rId275">
            <anchor moveWithCells="1" sizeWithCells="1">
              <from>
                <xdr:col>5</xdr:col>
                <xdr:colOff>152400</xdr:colOff>
                <xdr:row>490</xdr:row>
                <xdr:rowOff>47625</xdr:rowOff>
              </from>
              <to>
                <xdr:col>5</xdr:col>
                <xdr:colOff>1066800</xdr:colOff>
                <xdr:row>490</xdr:row>
                <xdr:rowOff>733425</xdr:rowOff>
              </to>
            </anchor>
          </objectPr>
        </oleObject>
      </mc:Choice>
      <mc:Fallback>
        <oleObject progId="Document" dvAspect="DVASPECT_ICON" shapeId="7624" r:id="rId274"/>
      </mc:Fallback>
    </mc:AlternateContent>
    <mc:AlternateContent xmlns:mc="http://schemas.openxmlformats.org/markup-compatibility/2006">
      <mc:Choice Requires="x14">
        <oleObject progId="Document" dvAspect="DVASPECT_ICON" shapeId="7625" r:id="rId276">
          <objectPr defaultSize="0" r:id="rId277">
            <anchor moveWithCells="1" sizeWithCells="1">
              <from>
                <xdr:col>5</xdr:col>
                <xdr:colOff>152400</xdr:colOff>
                <xdr:row>491</xdr:row>
                <xdr:rowOff>47625</xdr:rowOff>
              </from>
              <to>
                <xdr:col>5</xdr:col>
                <xdr:colOff>1066800</xdr:colOff>
                <xdr:row>491</xdr:row>
                <xdr:rowOff>733425</xdr:rowOff>
              </to>
            </anchor>
          </objectPr>
        </oleObject>
      </mc:Choice>
      <mc:Fallback>
        <oleObject progId="Document" dvAspect="DVASPECT_ICON" shapeId="7625" r:id="rId276"/>
      </mc:Fallback>
    </mc:AlternateContent>
    <mc:AlternateContent xmlns:mc="http://schemas.openxmlformats.org/markup-compatibility/2006">
      <mc:Choice Requires="x14">
        <oleObject progId="Document" dvAspect="DVASPECT_ICON" shapeId="7626" r:id="rId278">
          <objectPr defaultSize="0" r:id="rId279">
            <anchor moveWithCells="1" sizeWithCells="1">
              <from>
                <xdr:col>5</xdr:col>
                <xdr:colOff>152400</xdr:colOff>
                <xdr:row>489</xdr:row>
                <xdr:rowOff>47625</xdr:rowOff>
              </from>
              <to>
                <xdr:col>5</xdr:col>
                <xdr:colOff>1066800</xdr:colOff>
                <xdr:row>489</xdr:row>
                <xdr:rowOff>733425</xdr:rowOff>
              </to>
            </anchor>
          </objectPr>
        </oleObject>
      </mc:Choice>
      <mc:Fallback>
        <oleObject progId="Document" dvAspect="DVASPECT_ICON" shapeId="7626" r:id="rId278"/>
      </mc:Fallback>
    </mc:AlternateContent>
    <mc:AlternateContent xmlns:mc="http://schemas.openxmlformats.org/markup-compatibility/2006">
      <mc:Choice Requires="x14">
        <oleObject progId="Document" dvAspect="DVASPECT_ICON" shapeId="7627" r:id="rId280">
          <objectPr defaultSize="0" r:id="rId281">
            <anchor moveWithCells="1" sizeWithCells="1">
              <from>
                <xdr:col>5</xdr:col>
                <xdr:colOff>152400</xdr:colOff>
                <xdr:row>488</xdr:row>
                <xdr:rowOff>47625</xdr:rowOff>
              </from>
              <to>
                <xdr:col>5</xdr:col>
                <xdr:colOff>1066800</xdr:colOff>
                <xdr:row>488</xdr:row>
                <xdr:rowOff>733425</xdr:rowOff>
              </to>
            </anchor>
          </objectPr>
        </oleObject>
      </mc:Choice>
      <mc:Fallback>
        <oleObject progId="Document" dvAspect="DVASPECT_ICON" shapeId="7627" r:id="rId280"/>
      </mc:Fallback>
    </mc:AlternateContent>
    <mc:AlternateContent xmlns:mc="http://schemas.openxmlformats.org/markup-compatibility/2006">
      <mc:Choice Requires="x14">
        <oleObject progId="Document" dvAspect="DVASPECT_ICON" shapeId="7628" r:id="rId282">
          <objectPr defaultSize="0" autoPict="0" r:id="rId273">
            <anchor moveWithCells="1" sizeWithCells="1">
              <from>
                <xdr:col>5</xdr:col>
                <xdr:colOff>171450</xdr:colOff>
                <xdr:row>486</xdr:row>
                <xdr:rowOff>47625</xdr:rowOff>
              </from>
              <to>
                <xdr:col>5</xdr:col>
                <xdr:colOff>1085850</xdr:colOff>
                <xdr:row>486</xdr:row>
                <xdr:rowOff>733425</xdr:rowOff>
              </to>
            </anchor>
          </objectPr>
        </oleObject>
      </mc:Choice>
      <mc:Fallback>
        <oleObject progId="Document" dvAspect="DVASPECT_ICON" shapeId="7628" r:id="rId282"/>
      </mc:Fallback>
    </mc:AlternateContent>
    <mc:AlternateContent xmlns:mc="http://schemas.openxmlformats.org/markup-compatibility/2006">
      <mc:Choice Requires="x14">
        <oleObject progId="Document" dvAspect="DVASPECT_ICON" shapeId="7629" r:id="rId283">
          <objectPr defaultSize="0" r:id="rId284">
            <anchor moveWithCells="1" sizeWithCells="1">
              <from>
                <xdr:col>5</xdr:col>
                <xdr:colOff>152400</xdr:colOff>
                <xdr:row>487</xdr:row>
                <xdr:rowOff>47625</xdr:rowOff>
              </from>
              <to>
                <xdr:col>5</xdr:col>
                <xdr:colOff>1066800</xdr:colOff>
                <xdr:row>487</xdr:row>
                <xdr:rowOff>733425</xdr:rowOff>
              </to>
            </anchor>
          </objectPr>
        </oleObject>
      </mc:Choice>
      <mc:Fallback>
        <oleObject progId="Document" dvAspect="DVASPECT_ICON" shapeId="7629" r:id="rId283"/>
      </mc:Fallback>
    </mc:AlternateContent>
    <mc:AlternateContent xmlns:mc="http://schemas.openxmlformats.org/markup-compatibility/2006">
      <mc:Choice Requires="x14">
        <oleObject progId="Document" dvAspect="DVASPECT_ICON" shapeId="7677" r:id="rId285">
          <objectPr defaultSize="0" autoPict="0" r:id="rId286">
            <anchor moveWithCells="1" sizeWithCells="1">
              <from>
                <xdr:col>5</xdr:col>
                <xdr:colOff>209550</xdr:colOff>
                <xdr:row>635</xdr:row>
                <xdr:rowOff>47625</xdr:rowOff>
              </from>
              <to>
                <xdr:col>5</xdr:col>
                <xdr:colOff>1123950</xdr:colOff>
                <xdr:row>635</xdr:row>
                <xdr:rowOff>733425</xdr:rowOff>
              </to>
            </anchor>
          </objectPr>
        </oleObject>
      </mc:Choice>
      <mc:Fallback>
        <oleObject progId="Document" dvAspect="DVASPECT_ICON" shapeId="7677" r:id="rId285"/>
      </mc:Fallback>
    </mc:AlternateContent>
    <mc:AlternateContent xmlns:mc="http://schemas.openxmlformats.org/markup-compatibility/2006">
      <mc:Choice Requires="x14">
        <oleObject progId="Document" dvAspect="DVASPECT_ICON" shapeId="7678" r:id="rId287">
          <objectPr defaultSize="0" autoPict="0" r:id="rId288">
            <anchor moveWithCells="1" sizeWithCells="1">
              <from>
                <xdr:col>5</xdr:col>
                <xdr:colOff>200025</xdr:colOff>
                <xdr:row>639</xdr:row>
                <xdr:rowOff>57150</xdr:rowOff>
              </from>
              <to>
                <xdr:col>5</xdr:col>
                <xdr:colOff>1114425</xdr:colOff>
                <xdr:row>639</xdr:row>
                <xdr:rowOff>666750</xdr:rowOff>
              </to>
            </anchor>
          </objectPr>
        </oleObject>
      </mc:Choice>
      <mc:Fallback>
        <oleObject progId="Document" dvAspect="DVASPECT_ICON" shapeId="7678" r:id="rId287"/>
      </mc:Fallback>
    </mc:AlternateContent>
    <mc:AlternateContent xmlns:mc="http://schemas.openxmlformats.org/markup-compatibility/2006">
      <mc:Choice Requires="x14">
        <oleObject progId="Document" dvAspect="DVASPECT_ICON" shapeId="7679" r:id="rId289">
          <objectPr defaultSize="0" autoPict="0" r:id="rId290">
            <anchor moveWithCells="1" sizeWithCells="1">
              <from>
                <xdr:col>5</xdr:col>
                <xdr:colOff>200025</xdr:colOff>
                <xdr:row>640</xdr:row>
                <xdr:rowOff>57150</xdr:rowOff>
              </from>
              <to>
                <xdr:col>5</xdr:col>
                <xdr:colOff>1114425</xdr:colOff>
                <xdr:row>640</xdr:row>
                <xdr:rowOff>685800</xdr:rowOff>
              </to>
            </anchor>
          </objectPr>
        </oleObject>
      </mc:Choice>
      <mc:Fallback>
        <oleObject progId="Document" dvAspect="DVASPECT_ICON" shapeId="7679" r:id="rId289"/>
      </mc:Fallback>
    </mc:AlternateContent>
    <mc:AlternateContent xmlns:mc="http://schemas.openxmlformats.org/markup-compatibility/2006">
      <mc:Choice Requires="x14">
        <oleObject progId="Document" dvAspect="DVASPECT_ICON" shapeId="7680" r:id="rId291">
          <objectPr defaultSize="0" autoPict="0" r:id="rId292">
            <anchor moveWithCells="1" sizeWithCells="1">
              <from>
                <xdr:col>5</xdr:col>
                <xdr:colOff>190500</xdr:colOff>
                <xdr:row>364</xdr:row>
                <xdr:rowOff>47625</xdr:rowOff>
              </from>
              <to>
                <xdr:col>5</xdr:col>
                <xdr:colOff>1104900</xdr:colOff>
                <xdr:row>364</xdr:row>
                <xdr:rowOff>733425</xdr:rowOff>
              </to>
            </anchor>
          </objectPr>
        </oleObject>
      </mc:Choice>
      <mc:Fallback>
        <oleObject progId="Document" dvAspect="DVASPECT_ICON" shapeId="7680" r:id="rId291"/>
      </mc:Fallback>
    </mc:AlternateContent>
    <mc:AlternateContent xmlns:mc="http://schemas.openxmlformats.org/markup-compatibility/2006">
      <mc:Choice Requires="x14">
        <oleObject progId="Document" dvAspect="DVASPECT_ICON" shapeId="7681" r:id="rId293">
          <objectPr defaultSize="0" r:id="rId294">
            <anchor moveWithCells="1" sizeWithCells="1">
              <from>
                <xdr:col>5</xdr:col>
                <xdr:colOff>171450</xdr:colOff>
                <xdr:row>474</xdr:row>
                <xdr:rowOff>28575</xdr:rowOff>
              </from>
              <to>
                <xdr:col>5</xdr:col>
                <xdr:colOff>1085850</xdr:colOff>
                <xdr:row>474</xdr:row>
                <xdr:rowOff>714375</xdr:rowOff>
              </to>
            </anchor>
          </objectPr>
        </oleObject>
      </mc:Choice>
      <mc:Fallback>
        <oleObject progId="Document" dvAspect="DVASPECT_ICON" shapeId="7681" r:id="rId293"/>
      </mc:Fallback>
    </mc:AlternateContent>
    <mc:AlternateContent xmlns:mc="http://schemas.openxmlformats.org/markup-compatibility/2006">
      <mc:Choice Requires="x14">
        <oleObject progId="Document" dvAspect="DVASPECT_ICON" shapeId="7682" r:id="rId295">
          <objectPr defaultSize="0" r:id="rId296">
            <anchor moveWithCells="1" sizeWithCells="1">
              <from>
                <xdr:col>5</xdr:col>
                <xdr:colOff>190500</xdr:colOff>
                <xdr:row>322</xdr:row>
                <xdr:rowOff>47625</xdr:rowOff>
              </from>
              <to>
                <xdr:col>5</xdr:col>
                <xdr:colOff>1104900</xdr:colOff>
                <xdr:row>322</xdr:row>
                <xdr:rowOff>733425</xdr:rowOff>
              </to>
            </anchor>
          </objectPr>
        </oleObject>
      </mc:Choice>
      <mc:Fallback>
        <oleObject progId="Document" dvAspect="DVASPECT_ICON" shapeId="7682" r:id="rId295"/>
      </mc:Fallback>
    </mc:AlternateContent>
    <mc:AlternateContent xmlns:mc="http://schemas.openxmlformats.org/markup-compatibility/2006">
      <mc:Choice Requires="x14">
        <oleObject progId="Document" dvAspect="DVASPECT_ICON" shapeId="7683" r:id="rId297">
          <objectPr defaultSize="0" r:id="rId298">
            <anchor moveWithCells="1" sizeWithCells="1">
              <from>
                <xdr:col>5</xdr:col>
                <xdr:colOff>190500</xdr:colOff>
                <xdr:row>323</xdr:row>
                <xdr:rowOff>47625</xdr:rowOff>
              </from>
              <to>
                <xdr:col>5</xdr:col>
                <xdr:colOff>1104900</xdr:colOff>
                <xdr:row>323</xdr:row>
                <xdr:rowOff>733425</xdr:rowOff>
              </to>
            </anchor>
          </objectPr>
        </oleObject>
      </mc:Choice>
      <mc:Fallback>
        <oleObject progId="Document" dvAspect="DVASPECT_ICON" shapeId="7683" r:id="rId297"/>
      </mc:Fallback>
    </mc:AlternateContent>
    <mc:AlternateContent xmlns:mc="http://schemas.openxmlformats.org/markup-compatibility/2006">
      <mc:Choice Requires="x14">
        <oleObject progId="Document" dvAspect="DVASPECT_ICON" shapeId="7684" r:id="rId299">
          <objectPr defaultSize="0" r:id="rId300">
            <anchor moveWithCells="1" sizeWithCells="1">
              <from>
                <xdr:col>5</xdr:col>
                <xdr:colOff>190500</xdr:colOff>
                <xdr:row>324</xdr:row>
                <xdr:rowOff>47625</xdr:rowOff>
              </from>
              <to>
                <xdr:col>5</xdr:col>
                <xdr:colOff>1104900</xdr:colOff>
                <xdr:row>324</xdr:row>
                <xdr:rowOff>733425</xdr:rowOff>
              </to>
            </anchor>
          </objectPr>
        </oleObject>
      </mc:Choice>
      <mc:Fallback>
        <oleObject progId="Document" dvAspect="DVASPECT_ICON" shapeId="7684" r:id="rId299"/>
      </mc:Fallback>
    </mc:AlternateContent>
    <mc:AlternateContent xmlns:mc="http://schemas.openxmlformats.org/markup-compatibility/2006">
      <mc:Choice Requires="x14">
        <oleObject progId="Document" dvAspect="DVASPECT_ICON" shapeId="7685" r:id="rId301">
          <objectPr defaultSize="0" r:id="rId302">
            <anchor moveWithCells="1" sizeWithCells="1">
              <from>
                <xdr:col>5</xdr:col>
                <xdr:colOff>190500</xdr:colOff>
                <xdr:row>325</xdr:row>
                <xdr:rowOff>47625</xdr:rowOff>
              </from>
              <to>
                <xdr:col>5</xdr:col>
                <xdr:colOff>1104900</xdr:colOff>
                <xdr:row>325</xdr:row>
                <xdr:rowOff>733425</xdr:rowOff>
              </to>
            </anchor>
          </objectPr>
        </oleObject>
      </mc:Choice>
      <mc:Fallback>
        <oleObject progId="Document" dvAspect="DVASPECT_ICON" shapeId="7685" r:id="rId301"/>
      </mc:Fallback>
    </mc:AlternateContent>
    <mc:AlternateContent xmlns:mc="http://schemas.openxmlformats.org/markup-compatibility/2006">
      <mc:Choice Requires="x14">
        <oleObject progId="Document" dvAspect="DVASPECT_ICON" shapeId="7686" r:id="rId303">
          <objectPr defaultSize="0" r:id="rId304">
            <anchor moveWithCells="1" sizeWithCells="1">
              <from>
                <xdr:col>5</xdr:col>
                <xdr:colOff>190500</xdr:colOff>
                <xdr:row>338</xdr:row>
                <xdr:rowOff>47625</xdr:rowOff>
              </from>
              <to>
                <xdr:col>5</xdr:col>
                <xdr:colOff>1104900</xdr:colOff>
                <xdr:row>338</xdr:row>
                <xdr:rowOff>733425</xdr:rowOff>
              </to>
            </anchor>
          </objectPr>
        </oleObject>
      </mc:Choice>
      <mc:Fallback>
        <oleObject progId="Document" dvAspect="DVASPECT_ICON" shapeId="7686" r:id="rId303"/>
      </mc:Fallback>
    </mc:AlternateContent>
    <mc:AlternateContent xmlns:mc="http://schemas.openxmlformats.org/markup-compatibility/2006">
      <mc:Choice Requires="x14">
        <oleObject progId="Document" dvAspect="DVASPECT_ICON" shapeId="7687" r:id="rId305">
          <objectPr defaultSize="0" r:id="rId306">
            <anchor moveWithCells="1" sizeWithCells="1">
              <from>
                <xdr:col>5</xdr:col>
                <xdr:colOff>190500</xdr:colOff>
                <xdr:row>339</xdr:row>
                <xdr:rowOff>38100</xdr:rowOff>
              </from>
              <to>
                <xdr:col>5</xdr:col>
                <xdr:colOff>1104900</xdr:colOff>
                <xdr:row>339</xdr:row>
                <xdr:rowOff>723900</xdr:rowOff>
              </to>
            </anchor>
          </objectPr>
        </oleObject>
      </mc:Choice>
      <mc:Fallback>
        <oleObject progId="Document" dvAspect="DVASPECT_ICON" shapeId="7687" r:id="rId305"/>
      </mc:Fallback>
    </mc:AlternateContent>
    <mc:AlternateContent xmlns:mc="http://schemas.openxmlformats.org/markup-compatibility/2006">
      <mc:Choice Requires="x14">
        <oleObject progId="Document" dvAspect="DVASPECT_ICON" shapeId="7688" r:id="rId307">
          <objectPr defaultSize="0" r:id="rId308">
            <anchor moveWithCells="1" sizeWithCells="1">
              <from>
                <xdr:col>5</xdr:col>
                <xdr:colOff>190500</xdr:colOff>
                <xdr:row>340</xdr:row>
                <xdr:rowOff>38100</xdr:rowOff>
              </from>
              <to>
                <xdr:col>5</xdr:col>
                <xdr:colOff>1104900</xdr:colOff>
                <xdr:row>340</xdr:row>
                <xdr:rowOff>723900</xdr:rowOff>
              </to>
            </anchor>
          </objectPr>
        </oleObject>
      </mc:Choice>
      <mc:Fallback>
        <oleObject progId="Document" dvAspect="DVASPECT_ICON" shapeId="7688" r:id="rId307"/>
      </mc:Fallback>
    </mc:AlternateContent>
    <mc:AlternateContent xmlns:mc="http://schemas.openxmlformats.org/markup-compatibility/2006">
      <mc:Choice Requires="x14">
        <oleObject progId="Document" dvAspect="DVASPECT_ICON" shapeId="7689" r:id="rId309">
          <objectPr defaultSize="0" r:id="rId310">
            <anchor moveWithCells="1" sizeWithCells="1">
              <from>
                <xdr:col>5</xdr:col>
                <xdr:colOff>190500</xdr:colOff>
                <xdr:row>341</xdr:row>
                <xdr:rowOff>38100</xdr:rowOff>
              </from>
              <to>
                <xdr:col>5</xdr:col>
                <xdr:colOff>1104900</xdr:colOff>
                <xdr:row>341</xdr:row>
                <xdr:rowOff>723900</xdr:rowOff>
              </to>
            </anchor>
          </objectPr>
        </oleObject>
      </mc:Choice>
      <mc:Fallback>
        <oleObject progId="Document" dvAspect="DVASPECT_ICON" shapeId="7689" r:id="rId309"/>
      </mc:Fallback>
    </mc:AlternateContent>
    <mc:AlternateContent xmlns:mc="http://schemas.openxmlformats.org/markup-compatibility/2006">
      <mc:Choice Requires="x14">
        <oleObject progId="Document" dvAspect="DVASPECT_ICON" shapeId="7690" r:id="rId311">
          <objectPr defaultSize="0" r:id="rId312">
            <anchor moveWithCells="1" sizeWithCells="1">
              <from>
                <xdr:col>5</xdr:col>
                <xdr:colOff>190500</xdr:colOff>
                <xdr:row>330</xdr:row>
                <xdr:rowOff>38100</xdr:rowOff>
              </from>
              <to>
                <xdr:col>5</xdr:col>
                <xdr:colOff>1104900</xdr:colOff>
                <xdr:row>330</xdr:row>
                <xdr:rowOff>723900</xdr:rowOff>
              </to>
            </anchor>
          </objectPr>
        </oleObject>
      </mc:Choice>
      <mc:Fallback>
        <oleObject progId="Document" dvAspect="DVASPECT_ICON" shapeId="7690" r:id="rId311"/>
      </mc:Fallback>
    </mc:AlternateContent>
    <mc:AlternateContent xmlns:mc="http://schemas.openxmlformats.org/markup-compatibility/2006">
      <mc:Choice Requires="x14">
        <oleObject progId="Document" dvAspect="DVASPECT_ICON" shapeId="7691" r:id="rId313">
          <objectPr defaultSize="0" r:id="rId314">
            <anchor moveWithCells="1" sizeWithCells="1">
              <from>
                <xdr:col>5</xdr:col>
                <xdr:colOff>190500</xdr:colOff>
                <xdr:row>331</xdr:row>
                <xdr:rowOff>38100</xdr:rowOff>
              </from>
              <to>
                <xdr:col>5</xdr:col>
                <xdr:colOff>1104900</xdr:colOff>
                <xdr:row>331</xdr:row>
                <xdr:rowOff>723900</xdr:rowOff>
              </to>
            </anchor>
          </objectPr>
        </oleObject>
      </mc:Choice>
      <mc:Fallback>
        <oleObject progId="Document" dvAspect="DVASPECT_ICON" shapeId="7691" r:id="rId313"/>
      </mc:Fallback>
    </mc:AlternateContent>
    <mc:AlternateContent xmlns:mc="http://schemas.openxmlformats.org/markup-compatibility/2006">
      <mc:Choice Requires="x14">
        <oleObject progId="Document" dvAspect="DVASPECT_ICON" shapeId="7692" r:id="rId315">
          <objectPr defaultSize="0" r:id="rId316">
            <anchor moveWithCells="1" sizeWithCells="1">
              <from>
                <xdr:col>5</xdr:col>
                <xdr:colOff>190500</xdr:colOff>
                <xdr:row>332</xdr:row>
                <xdr:rowOff>38100</xdr:rowOff>
              </from>
              <to>
                <xdr:col>5</xdr:col>
                <xdr:colOff>1104900</xdr:colOff>
                <xdr:row>332</xdr:row>
                <xdr:rowOff>723900</xdr:rowOff>
              </to>
            </anchor>
          </objectPr>
        </oleObject>
      </mc:Choice>
      <mc:Fallback>
        <oleObject progId="Document" dvAspect="DVASPECT_ICON" shapeId="7692" r:id="rId315"/>
      </mc:Fallback>
    </mc:AlternateContent>
    <mc:AlternateContent xmlns:mc="http://schemas.openxmlformats.org/markup-compatibility/2006">
      <mc:Choice Requires="x14">
        <oleObject progId="Document" dvAspect="DVASPECT_ICON" shapeId="7693" r:id="rId317">
          <objectPr defaultSize="0" r:id="rId318">
            <anchor moveWithCells="1" sizeWithCells="1">
              <from>
                <xdr:col>5</xdr:col>
                <xdr:colOff>190500</xdr:colOff>
                <xdr:row>333</xdr:row>
                <xdr:rowOff>38100</xdr:rowOff>
              </from>
              <to>
                <xdr:col>5</xdr:col>
                <xdr:colOff>1104900</xdr:colOff>
                <xdr:row>333</xdr:row>
                <xdr:rowOff>723900</xdr:rowOff>
              </to>
            </anchor>
          </objectPr>
        </oleObject>
      </mc:Choice>
      <mc:Fallback>
        <oleObject progId="Document" dvAspect="DVASPECT_ICON" shapeId="7693" r:id="rId317"/>
      </mc:Fallback>
    </mc:AlternateContent>
    <mc:AlternateContent xmlns:mc="http://schemas.openxmlformats.org/markup-compatibility/2006">
      <mc:Choice Requires="x14">
        <oleObject progId="Document" dvAspect="DVASPECT_ICON" shapeId="7695" r:id="rId319">
          <objectPr defaultSize="0" r:id="rId320">
            <anchor moveWithCells="1" sizeWithCells="1">
              <from>
                <xdr:col>5</xdr:col>
                <xdr:colOff>190500</xdr:colOff>
                <xdr:row>342</xdr:row>
                <xdr:rowOff>28575</xdr:rowOff>
              </from>
              <to>
                <xdr:col>5</xdr:col>
                <xdr:colOff>1104900</xdr:colOff>
                <xdr:row>342</xdr:row>
                <xdr:rowOff>714375</xdr:rowOff>
              </to>
            </anchor>
          </objectPr>
        </oleObject>
      </mc:Choice>
      <mc:Fallback>
        <oleObject progId="Document" dvAspect="DVASPECT_ICON" shapeId="7695" r:id="rId319"/>
      </mc:Fallback>
    </mc:AlternateContent>
    <mc:AlternateContent xmlns:mc="http://schemas.openxmlformats.org/markup-compatibility/2006">
      <mc:Choice Requires="x14">
        <oleObject progId="Document" dvAspect="DVASPECT_ICON" shapeId="7696" r:id="rId321">
          <objectPr defaultSize="0" r:id="rId322">
            <anchor moveWithCells="1" sizeWithCells="1">
              <from>
                <xdr:col>5</xdr:col>
                <xdr:colOff>190500</xdr:colOff>
                <xdr:row>343</xdr:row>
                <xdr:rowOff>28575</xdr:rowOff>
              </from>
              <to>
                <xdr:col>5</xdr:col>
                <xdr:colOff>1104900</xdr:colOff>
                <xdr:row>343</xdr:row>
                <xdr:rowOff>714375</xdr:rowOff>
              </to>
            </anchor>
          </objectPr>
        </oleObject>
      </mc:Choice>
      <mc:Fallback>
        <oleObject progId="Document" dvAspect="DVASPECT_ICON" shapeId="7696" r:id="rId321"/>
      </mc:Fallback>
    </mc:AlternateContent>
    <mc:AlternateContent xmlns:mc="http://schemas.openxmlformats.org/markup-compatibility/2006">
      <mc:Choice Requires="x14">
        <oleObject progId="Document" dvAspect="DVASPECT_ICON" shapeId="7697" r:id="rId323">
          <objectPr defaultSize="0" r:id="rId324">
            <anchor moveWithCells="1" sizeWithCells="1">
              <from>
                <xdr:col>5</xdr:col>
                <xdr:colOff>190500</xdr:colOff>
                <xdr:row>344</xdr:row>
                <xdr:rowOff>28575</xdr:rowOff>
              </from>
              <to>
                <xdr:col>5</xdr:col>
                <xdr:colOff>1104900</xdr:colOff>
                <xdr:row>344</xdr:row>
                <xdr:rowOff>714375</xdr:rowOff>
              </to>
            </anchor>
          </objectPr>
        </oleObject>
      </mc:Choice>
      <mc:Fallback>
        <oleObject progId="Document" dvAspect="DVASPECT_ICON" shapeId="7697" r:id="rId323"/>
      </mc:Fallback>
    </mc:AlternateContent>
    <mc:AlternateContent xmlns:mc="http://schemas.openxmlformats.org/markup-compatibility/2006">
      <mc:Choice Requires="x14">
        <oleObject progId="Document" dvAspect="DVASPECT_ICON" shapeId="7698" r:id="rId325">
          <objectPr defaultSize="0" r:id="rId326">
            <anchor moveWithCells="1" sizeWithCells="1">
              <from>
                <xdr:col>5</xdr:col>
                <xdr:colOff>190500</xdr:colOff>
                <xdr:row>345</xdr:row>
                <xdr:rowOff>28575</xdr:rowOff>
              </from>
              <to>
                <xdr:col>5</xdr:col>
                <xdr:colOff>1104900</xdr:colOff>
                <xdr:row>345</xdr:row>
                <xdr:rowOff>714375</xdr:rowOff>
              </to>
            </anchor>
          </objectPr>
        </oleObject>
      </mc:Choice>
      <mc:Fallback>
        <oleObject progId="Document" dvAspect="DVASPECT_ICON" shapeId="7698" r:id="rId325"/>
      </mc:Fallback>
    </mc:AlternateContent>
    <mc:AlternateContent xmlns:mc="http://schemas.openxmlformats.org/markup-compatibility/2006">
      <mc:Choice Requires="x14">
        <oleObject progId="Document" dvAspect="DVASPECT_ICON" shapeId="7699" r:id="rId327">
          <objectPr defaultSize="0" r:id="rId328">
            <anchor moveWithCells="1" sizeWithCells="1">
              <from>
                <xdr:col>5</xdr:col>
                <xdr:colOff>190500</xdr:colOff>
                <xdr:row>346</xdr:row>
                <xdr:rowOff>38100</xdr:rowOff>
              </from>
              <to>
                <xdr:col>5</xdr:col>
                <xdr:colOff>1104900</xdr:colOff>
                <xdr:row>346</xdr:row>
                <xdr:rowOff>723900</xdr:rowOff>
              </to>
            </anchor>
          </objectPr>
        </oleObject>
      </mc:Choice>
      <mc:Fallback>
        <oleObject progId="Document" dvAspect="DVASPECT_ICON" shapeId="7699" r:id="rId327"/>
      </mc:Fallback>
    </mc:AlternateContent>
    <mc:AlternateContent xmlns:mc="http://schemas.openxmlformats.org/markup-compatibility/2006">
      <mc:Choice Requires="x14">
        <oleObject progId="Document" dvAspect="DVASPECT_ICON" shapeId="7700" r:id="rId329">
          <objectPr defaultSize="0" r:id="rId330">
            <anchor moveWithCells="1" sizeWithCells="1">
              <from>
                <xdr:col>5</xdr:col>
                <xdr:colOff>190500</xdr:colOff>
                <xdr:row>347</xdr:row>
                <xdr:rowOff>38100</xdr:rowOff>
              </from>
              <to>
                <xdr:col>5</xdr:col>
                <xdr:colOff>1104900</xdr:colOff>
                <xdr:row>347</xdr:row>
                <xdr:rowOff>723900</xdr:rowOff>
              </to>
            </anchor>
          </objectPr>
        </oleObject>
      </mc:Choice>
      <mc:Fallback>
        <oleObject progId="Document" dvAspect="DVASPECT_ICON" shapeId="7700" r:id="rId329"/>
      </mc:Fallback>
    </mc:AlternateContent>
    <mc:AlternateContent xmlns:mc="http://schemas.openxmlformats.org/markup-compatibility/2006">
      <mc:Choice Requires="x14">
        <oleObject progId="Document" dvAspect="DVASPECT_ICON" shapeId="7701" r:id="rId331">
          <objectPr defaultSize="0" r:id="rId332">
            <anchor moveWithCells="1" sizeWithCells="1">
              <from>
                <xdr:col>5</xdr:col>
                <xdr:colOff>190500</xdr:colOff>
                <xdr:row>348</xdr:row>
                <xdr:rowOff>38100</xdr:rowOff>
              </from>
              <to>
                <xdr:col>5</xdr:col>
                <xdr:colOff>1104900</xdr:colOff>
                <xdr:row>348</xdr:row>
                <xdr:rowOff>723900</xdr:rowOff>
              </to>
            </anchor>
          </objectPr>
        </oleObject>
      </mc:Choice>
      <mc:Fallback>
        <oleObject progId="Document" dvAspect="DVASPECT_ICON" shapeId="7701" r:id="rId331"/>
      </mc:Fallback>
    </mc:AlternateContent>
    <mc:AlternateContent xmlns:mc="http://schemas.openxmlformats.org/markup-compatibility/2006">
      <mc:Choice Requires="x14">
        <oleObject progId="Document" dvAspect="DVASPECT_ICON" shapeId="7702" r:id="rId333">
          <objectPr defaultSize="0" r:id="rId334">
            <anchor moveWithCells="1" sizeWithCells="1">
              <from>
                <xdr:col>5</xdr:col>
                <xdr:colOff>190500</xdr:colOff>
                <xdr:row>349</xdr:row>
                <xdr:rowOff>38100</xdr:rowOff>
              </from>
              <to>
                <xdr:col>5</xdr:col>
                <xdr:colOff>1104900</xdr:colOff>
                <xdr:row>349</xdr:row>
                <xdr:rowOff>723900</xdr:rowOff>
              </to>
            </anchor>
          </objectPr>
        </oleObject>
      </mc:Choice>
      <mc:Fallback>
        <oleObject progId="Document" dvAspect="DVASPECT_ICON" shapeId="7702" r:id="rId333"/>
      </mc:Fallback>
    </mc:AlternateContent>
    <mc:AlternateContent xmlns:mc="http://schemas.openxmlformats.org/markup-compatibility/2006">
      <mc:Choice Requires="x14">
        <oleObject progId="Document" dvAspect="DVASPECT_ICON" shapeId="7703" r:id="rId335">
          <objectPr defaultSize="0" r:id="rId336">
            <anchor moveWithCells="1" sizeWithCells="1">
              <from>
                <xdr:col>5</xdr:col>
                <xdr:colOff>190500</xdr:colOff>
                <xdr:row>334</xdr:row>
                <xdr:rowOff>28575</xdr:rowOff>
              </from>
              <to>
                <xdr:col>5</xdr:col>
                <xdr:colOff>1104900</xdr:colOff>
                <xdr:row>334</xdr:row>
                <xdr:rowOff>714375</xdr:rowOff>
              </to>
            </anchor>
          </objectPr>
        </oleObject>
      </mc:Choice>
      <mc:Fallback>
        <oleObject progId="Document" dvAspect="DVASPECT_ICON" shapeId="7703" r:id="rId335"/>
      </mc:Fallback>
    </mc:AlternateContent>
    <mc:AlternateContent xmlns:mc="http://schemas.openxmlformats.org/markup-compatibility/2006">
      <mc:Choice Requires="x14">
        <oleObject progId="Document" dvAspect="DVASPECT_ICON" shapeId="7704" r:id="rId337">
          <objectPr defaultSize="0" r:id="rId338">
            <anchor moveWithCells="1" sizeWithCells="1">
              <from>
                <xdr:col>5</xdr:col>
                <xdr:colOff>190500</xdr:colOff>
                <xdr:row>335</xdr:row>
                <xdr:rowOff>28575</xdr:rowOff>
              </from>
              <to>
                <xdr:col>5</xdr:col>
                <xdr:colOff>1104900</xdr:colOff>
                <xdr:row>335</xdr:row>
                <xdr:rowOff>714375</xdr:rowOff>
              </to>
            </anchor>
          </objectPr>
        </oleObject>
      </mc:Choice>
      <mc:Fallback>
        <oleObject progId="Document" dvAspect="DVASPECT_ICON" shapeId="7704" r:id="rId337"/>
      </mc:Fallback>
    </mc:AlternateContent>
    <mc:AlternateContent xmlns:mc="http://schemas.openxmlformats.org/markup-compatibility/2006">
      <mc:Choice Requires="x14">
        <oleObject progId="Document" dvAspect="DVASPECT_ICON" shapeId="7705" r:id="rId339">
          <objectPr defaultSize="0" r:id="rId340">
            <anchor moveWithCells="1" sizeWithCells="1">
              <from>
                <xdr:col>5</xdr:col>
                <xdr:colOff>190500</xdr:colOff>
                <xdr:row>336</xdr:row>
                <xdr:rowOff>28575</xdr:rowOff>
              </from>
              <to>
                <xdr:col>5</xdr:col>
                <xdr:colOff>1104900</xdr:colOff>
                <xdr:row>336</xdr:row>
                <xdr:rowOff>714375</xdr:rowOff>
              </to>
            </anchor>
          </objectPr>
        </oleObject>
      </mc:Choice>
      <mc:Fallback>
        <oleObject progId="Document" dvAspect="DVASPECT_ICON" shapeId="7705" r:id="rId339"/>
      </mc:Fallback>
    </mc:AlternateContent>
    <mc:AlternateContent xmlns:mc="http://schemas.openxmlformats.org/markup-compatibility/2006">
      <mc:Choice Requires="x14">
        <oleObject progId="Document" dvAspect="DVASPECT_ICON" shapeId="7706" r:id="rId341">
          <objectPr defaultSize="0" r:id="rId342">
            <anchor moveWithCells="1" sizeWithCells="1">
              <from>
                <xdr:col>5</xdr:col>
                <xdr:colOff>190500</xdr:colOff>
                <xdr:row>337</xdr:row>
                <xdr:rowOff>28575</xdr:rowOff>
              </from>
              <to>
                <xdr:col>5</xdr:col>
                <xdr:colOff>1104900</xdr:colOff>
                <xdr:row>337</xdr:row>
                <xdr:rowOff>714375</xdr:rowOff>
              </to>
            </anchor>
          </objectPr>
        </oleObject>
      </mc:Choice>
      <mc:Fallback>
        <oleObject progId="Document" dvAspect="DVASPECT_ICON" shapeId="7706" r:id="rId341"/>
      </mc:Fallback>
    </mc:AlternateContent>
    <mc:AlternateContent xmlns:mc="http://schemas.openxmlformats.org/markup-compatibility/2006">
      <mc:Choice Requires="x14">
        <oleObject progId="Document" dvAspect="DVASPECT_ICON" shapeId="7718" r:id="rId343">
          <objectPr defaultSize="0" r:id="rId344">
            <anchor moveWithCells="1" sizeWithCells="1">
              <from>
                <xdr:col>5</xdr:col>
                <xdr:colOff>180975</xdr:colOff>
                <xdr:row>481</xdr:row>
                <xdr:rowOff>28575</xdr:rowOff>
              </from>
              <to>
                <xdr:col>5</xdr:col>
                <xdr:colOff>1095375</xdr:colOff>
                <xdr:row>481</xdr:row>
                <xdr:rowOff>714375</xdr:rowOff>
              </to>
            </anchor>
          </objectPr>
        </oleObject>
      </mc:Choice>
      <mc:Fallback>
        <oleObject progId="Document" dvAspect="DVASPECT_ICON" shapeId="7718" r:id="rId343"/>
      </mc:Fallback>
    </mc:AlternateContent>
    <mc:AlternateContent xmlns:mc="http://schemas.openxmlformats.org/markup-compatibility/2006">
      <mc:Choice Requires="x14">
        <oleObject progId="Document" dvAspect="DVASPECT_ICON" shapeId="7721" r:id="rId345">
          <objectPr defaultSize="0" r:id="rId346">
            <anchor moveWithCells="1" sizeWithCells="1">
              <from>
                <xdr:col>5</xdr:col>
                <xdr:colOff>171450</xdr:colOff>
                <xdr:row>483</xdr:row>
                <xdr:rowOff>47625</xdr:rowOff>
              </from>
              <to>
                <xdr:col>5</xdr:col>
                <xdr:colOff>1085850</xdr:colOff>
                <xdr:row>483</xdr:row>
                <xdr:rowOff>733425</xdr:rowOff>
              </to>
            </anchor>
          </objectPr>
        </oleObject>
      </mc:Choice>
      <mc:Fallback>
        <oleObject progId="Document" dvAspect="DVASPECT_ICON" shapeId="7721" r:id="rId345"/>
      </mc:Fallback>
    </mc:AlternateContent>
    <mc:AlternateContent xmlns:mc="http://schemas.openxmlformats.org/markup-compatibility/2006">
      <mc:Choice Requires="x14">
        <oleObject progId="Document" dvAspect="DVASPECT_ICON" shapeId="7722" r:id="rId347">
          <objectPr defaultSize="0" r:id="rId348">
            <anchor moveWithCells="1" sizeWithCells="1">
              <from>
                <xdr:col>5</xdr:col>
                <xdr:colOff>171450</xdr:colOff>
                <xdr:row>484</xdr:row>
                <xdr:rowOff>38100</xdr:rowOff>
              </from>
              <to>
                <xdr:col>5</xdr:col>
                <xdr:colOff>1085850</xdr:colOff>
                <xdr:row>484</xdr:row>
                <xdr:rowOff>723900</xdr:rowOff>
              </to>
            </anchor>
          </objectPr>
        </oleObject>
      </mc:Choice>
      <mc:Fallback>
        <oleObject progId="Document" dvAspect="DVASPECT_ICON" shapeId="7722" r:id="rId347"/>
      </mc:Fallback>
    </mc:AlternateContent>
    <mc:AlternateContent xmlns:mc="http://schemas.openxmlformats.org/markup-compatibility/2006">
      <mc:Choice Requires="x14">
        <oleObject progId="Document" dvAspect="DVASPECT_ICON" shapeId="7724" r:id="rId349">
          <objectPr defaultSize="0" autoPict="0" r:id="rId350">
            <anchor moveWithCells="1" sizeWithCells="1">
              <from>
                <xdr:col>5</xdr:col>
                <xdr:colOff>209550</xdr:colOff>
                <xdr:row>356</xdr:row>
                <xdr:rowOff>28575</xdr:rowOff>
              </from>
              <to>
                <xdr:col>5</xdr:col>
                <xdr:colOff>1123950</xdr:colOff>
                <xdr:row>356</xdr:row>
                <xdr:rowOff>714375</xdr:rowOff>
              </to>
            </anchor>
          </objectPr>
        </oleObject>
      </mc:Choice>
      <mc:Fallback>
        <oleObject progId="Document" dvAspect="DVASPECT_ICON" shapeId="7724" r:id="rId349"/>
      </mc:Fallback>
    </mc:AlternateContent>
    <mc:AlternateContent xmlns:mc="http://schemas.openxmlformats.org/markup-compatibility/2006">
      <mc:Choice Requires="x14">
        <oleObject progId="Document" dvAspect="DVASPECT_ICON" shapeId="7725" r:id="rId351">
          <objectPr defaultSize="0" autoPict="0" r:id="rId352">
            <anchor moveWithCells="1" sizeWithCells="1">
              <from>
                <xdr:col>5</xdr:col>
                <xdr:colOff>190500</xdr:colOff>
                <xdr:row>360</xdr:row>
                <xdr:rowOff>47625</xdr:rowOff>
              </from>
              <to>
                <xdr:col>5</xdr:col>
                <xdr:colOff>1104900</xdr:colOff>
                <xdr:row>360</xdr:row>
                <xdr:rowOff>733425</xdr:rowOff>
              </to>
            </anchor>
          </objectPr>
        </oleObject>
      </mc:Choice>
      <mc:Fallback>
        <oleObject progId="Document" dvAspect="DVASPECT_ICON" shapeId="7725" r:id="rId351"/>
      </mc:Fallback>
    </mc:AlternateContent>
    <mc:AlternateContent xmlns:mc="http://schemas.openxmlformats.org/markup-compatibility/2006">
      <mc:Choice Requires="x14">
        <oleObject progId="Document" dvAspect="DVASPECT_ICON" shapeId="7726" r:id="rId353">
          <objectPr defaultSize="0" autoPict="0" r:id="rId354">
            <anchor moveWithCells="1" sizeWithCells="1">
              <from>
                <xdr:col>5</xdr:col>
                <xdr:colOff>152400</xdr:colOff>
                <xdr:row>383</xdr:row>
                <xdr:rowOff>57150</xdr:rowOff>
              </from>
              <to>
                <xdr:col>5</xdr:col>
                <xdr:colOff>1066800</xdr:colOff>
                <xdr:row>383</xdr:row>
                <xdr:rowOff>676275</xdr:rowOff>
              </to>
            </anchor>
          </objectPr>
        </oleObject>
      </mc:Choice>
      <mc:Fallback>
        <oleObject progId="Document" dvAspect="DVASPECT_ICON" shapeId="7726" r:id="rId353"/>
      </mc:Fallback>
    </mc:AlternateContent>
    <mc:AlternateContent xmlns:mc="http://schemas.openxmlformats.org/markup-compatibility/2006">
      <mc:Choice Requires="x14">
        <oleObject progId="Document" dvAspect="DVASPECT_ICON" shapeId="7727" r:id="rId355">
          <objectPr defaultSize="0" r:id="rId356">
            <anchor moveWithCells="1" sizeWithCells="1">
              <from>
                <xdr:col>5</xdr:col>
                <xdr:colOff>171450</xdr:colOff>
                <xdr:row>482</xdr:row>
                <xdr:rowOff>57150</xdr:rowOff>
              </from>
              <to>
                <xdr:col>5</xdr:col>
                <xdr:colOff>1085850</xdr:colOff>
                <xdr:row>482</xdr:row>
                <xdr:rowOff>742950</xdr:rowOff>
              </to>
            </anchor>
          </objectPr>
        </oleObject>
      </mc:Choice>
      <mc:Fallback>
        <oleObject progId="Document" dvAspect="DVASPECT_ICON" shapeId="7727" r:id="rId355"/>
      </mc:Fallback>
    </mc:AlternateContent>
    <mc:AlternateContent xmlns:mc="http://schemas.openxmlformats.org/markup-compatibility/2006">
      <mc:Choice Requires="x14">
        <oleObject progId="Document" dvAspect="DVASPECT_ICON" shapeId="7728" r:id="rId357">
          <objectPr defaultSize="0" autoPict="0" r:id="rId358">
            <anchor moveWithCells="1" sizeWithCells="1">
              <from>
                <xdr:col>5</xdr:col>
                <xdr:colOff>190500</xdr:colOff>
                <xdr:row>377</xdr:row>
                <xdr:rowOff>47625</xdr:rowOff>
              </from>
              <to>
                <xdr:col>5</xdr:col>
                <xdr:colOff>1104900</xdr:colOff>
                <xdr:row>377</xdr:row>
                <xdr:rowOff>628650</xdr:rowOff>
              </to>
            </anchor>
          </objectPr>
        </oleObject>
      </mc:Choice>
      <mc:Fallback>
        <oleObject progId="Document" dvAspect="DVASPECT_ICON" shapeId="7728" r:id="rId357"/>
      </mc:Fallback>
    </mc:AlternateContent>
    <mc:AlternateContent xmlns:mc="http://schemas.openxmlformats.org/markup-compatibility/2006">
      <mc:Choice Requires="x14">
        <oleObject progId="Document" dvAspect="DVASPECT_ICON" shapeId="7729" r:id="rId359">
          <objectPr defaultSize="0" autoPict="0" r:id="rId360">
            <anchor moveWithCells="1" sizeWithCells="1">
              <from>
                <xdr:col>5</xdr:col>
                <xdr:colOff>190500</xdr:colOff>
                <xdr:row>378</xdr:row>
                <xdr:rowOff>47625</xdr:rowOff>
              </from>
              <to>
                <xdr:col>5</xdr:col>
                <xdr:colOff>1104900</xdr:colOff>
                <xdr:row>378</xdr:row>
                <xdr:rowOff>628650</xdr:rowOff>
              </to>
            </anchor>
          </objectPr>
        </oleObject>
      </mc:Choice>
      <mc:Fallback>
        <oleObject progId="Document" dvAspect="DVASPECT_ICON" shapeId="7729" r:id="rId359"/>
      </mc:Fallback>
    </mc:AlternateContent>
    <mc:AlternateContent xmlns:mc="http://schemas.openxmlformats.org/markup-compatibility/2006">
      <mc:Choice Requires="x14">
        <oleObject progId="Document" dvAspect="DVASPECT_ICON" shapeId="7730" r:id="rId361">
          <objectPr defaultSize="0" autoPict="0" r:id="rId362">
            <anchor moveWithCells="1" sizeWithCells="1">
              <from>
                <xdr:col>5</xdr:col>
                <xdr:colOff>190500</xdr:colOff>
                <xdr:row>379</xdr:row>
                <xdr:rowOff>47625</xdr:rowOff>
              </from>
              <to>
                <xdr:col>5</xdr:col>
                <xdr:colOff>1104900</xdr:colOff>
                <xdr:row>379</xdr:row>
                <xdr:rowOff>628650</xdr:rowOff>
              </to>
            </anchor>
          </objectPr>
        </oleObject>
      </mc:Choice>
      <mc:Fallback>
        <oleObject progId="Document" dvAspect="DVASPECT_ICON" shapeId="7730" r:id="rId361"/>
      </mc:Fallback>
    </mc:AlternateContent>
    <mc:AlternateContent xmlns:mc="http://schemas.openxmlformats.org/markup-compatibility/2006">
      <mc:Choice Requires="x14">
        <oleObject progId="Document" dvAspect="DVASPECT_ICON" shapeId="7731" r:id="rId363">
          <objectPr defaultSize="0" autoPict="0" r:id="rId364">
            <anchor moveWithCells="1" sizeWithCells="1">
              <from>
                <xdr:col>5</xdr:col>
                <xdr:colOff>190500</xdr:colOff>
                <xdr:row>380</xdr:row>
                <xdr:rowOff>47625</xdr:rowOff>
              </from>
              <to>
                <xdr:col>5</xdr:col>
                <xdr:colOff>1104900</xdr:colOff>
                <xdr:row>380</xdr:row>
                <xdr:rowOff>628650</xdr:rowOff>
              </to>
            </anchor>
          </objectPr>
        </oleObject>
      </mc:Choice>
      <mc:Fallback>
        <oleObject progId="Document" dvAspect="DVASPECT_ICON" shapeId="7731" r:id="rId363"/>
      </mc:Fallback>
    </mc:AlternateContent>
    <mc:AlternateContent xmlns:mc="http://schemas.openxmlformats.org/markup-compatibility/2006">
      <mc:Choice Requires="x14">
        <oleObject progId="Document" dvAspect="DVASPECT_ICON" shapeId="7732" r:id="rId365">
          <objectPr defaultSize="0" autoPict="0" r:id="rId366">
            <anchor moveWithCells="1" sizeWithCells="1">
              <from>
                <xdr:col>5</xdr:col>
                <xdr:colOff>180975</xdr:colOff>
                <xdr:row>10</xdr:row>
                <xdr:rowOff>114300</xdr:rowOff>
              </from>
              <to>
                <xdr:col>5</xdr:col>
                <xdr:colOff>1095375</xdr:colOff>
                <xdr:row>10</xdr:row>
                <xdr:rowOff>704850</xdr:rowOff>
              </to>
            </anchor>
          </objectPr>
        </oleObject>
      </mc:Choice>
      <mc:Fallback>
        <oleObject progId="Document" dvAspect="DVASPECT_ICON" shapeId="7732" r:id="rId365"/>
      </mc:Fallback>
    </mc:AlternateContent>
    <mc:AlternateContent xmlns:mc="http://schemas.openxmlformats.org/markup-compatibility/2006">
      <mc:Choice Requires="x14">
        <oleObject progId="Document" dvAspect="DVASPECT_ICON" shapeId="7735" r:id="rId367">
          <objectPr defaultSize="0" autoPict="0" r:id="rId368">
            <anchor moveWithCells="1" sizeWithCells="1">
              <from>
                <xdr:col>5</xdr:col>
                <xdr:colOff>190500</xdr:colOff>
                <xdr:row>16</xdr:row>
                <xdr:rowOff>57150</xdr:rowOff>
              </from>
              <to>
                <xdr:col>5</xdr:col>
                <xdr:colOff>1104900</xdr:colOff>
                <xdr:row>16</xdr:row>
                <xdr:rowOff>714375</xdr:rowOff>
              </to>
            </anchor>
          </objectPr>
        </oleObject>
      </mc:Choice>
      <mc:Fallback>
        <oleObject progId="Document" dvAspect="DVASPECT_ICON" shapeId="7735" r:id="rId367"/>
      </mc:Fallback>
    </mc:AlternateContent>
    <mc:AlternateContent xmlns:mc="http://schemas.openxmlformats.org/markup-compatibility/2006">
      <mc:Choice Requires="x14">
        <oleObject progId="Document" dvAspect="DVASPECT_ICON" shapeId="7736" r:id="rId369">
          <objectPr defaultSize="0" autoPict="0" r:id="rId370">
            <anchor moveWithCells="1" sizeWithCells="1">
              <from>
                <xdr:col>5</xdr:col>
                <xdr:colOff>161925</xdr:colOff>
                <xdr:row>17</xdr:row>
                <xdr:rowOff>95250</xdr:rowOff>
              </from>
              <to>
                <xdr:col>5</xdr:col>
                <xdr:colOff>1076325</xdr:colOff>
                <xdr:row>17</xdr:row>
                <xdr:rowOff>685800</xdr:rowOff>
              </to>
            </anchor>
          </objectPr>
        </oleObject>
      </mc:Choice>
      <mc:Fallback>
        <oleObject progId="Document" dvAspect="DVASPECT_ICON" shapeId="7736" r:id="rId369"/>
      </mc:Fallback>
    </mc:AlternateContent>
    <mc:AlternateContent xmlns:mc="http://schemas.openxmlformats.org/markup-compatibility/2006">
      <mc:Choice Requires="x14">
        <oleObject progId="Document" dvAspect="DVASPECT_ICON" shapeId="7737" r:id="rId371">
          <objectPr defaultSize="0" r:id="rId372">
            <anchor moveWithCells="1" sizeWithCells="1">
              <from>
                <xdr:col>5</xdr:col>
                <xdr:colOff>171450</xdr:colOff>
                <xdr:row>18</xdr:row>
                <xdr:rowOff>28575</xdr:rowOff>
              </from>
              <to>
                <xdr:col>5</xdr:col>
                <xdr:colOff>1085850</xdr:colOff>
                <xdr:row>18</xdr:row>
                <xdr:rowOff>714375</xdr:rowOff>
              </to>
            </anchor>
          </objectPr>
        </oleObject>
      </mc:Choice>
      <mc:Fallback>
        <oleObject progId="Document" dvAspect="DVASPECT_ICON" shapeId="7737" r:id="rId371"/>
      </mc:Fallback>
    </mc:AlternateContent>
    <mc:AlternateContent xmlns:mc="http://schemas.openxmlformats.org/markup-compatibility/2006">
      <mc:Choice Requires="x14">
        <oleObject progId="Document" dvAspect="DVASPECT_ICON" shapeId="7738" r:id="rId373">
          <objectPr defaultSize="0" r:id="rId374">
            <anchor moveWithCells="1" sizeWithCells="1">
              <from>
                <xdr:col>5</xdr:col>
                <xdr:colOff>180975</xdr:colOff>
                <xdr:row>19</xdr:row>
                <xdr:rowOff>38100</xdr:rowOff>
              </from>
              <to>
                <xdr:col>5</xdr:col>
                <xdr:colOff>1095375</xdr:colOff>
                <xdr:row>19</xdr:row>
                <xdr:rowOff>723900</xdr:rowOff>
              </to>
            </anchor>
          </objectPr>
        </oleObject>
      </mc:Choice>
      <mc:Fallback>
        <oleObject progId="Document" dvAspect="DVASPECT_ICON" shapeId="7738" r:id="rId373"/>
      </mc:Fallback>
    </mc:AlternateContent>
    <mc:AlternateContent xmlns:mc="http://schemas.openxmlformats.org/markup-compatibility/2006">
      <mc:Choice Requires="x14">
        <oleObject progId="Document" dvAspect="DVASPECT_ICON" shapeId="7739" r:id="rId375">
          <objectPr defaultSize="0" autoPict="0" r:id="rId376">
            <anchor moveWithCells="1" sizeWithCells="1">
              <from>
                <xdr:col>5</xdr:col>
                <xdr:colOff>190500</xdr:colOff>
                <xdr:row>20</xdr:row>
                <xdr:rowOff>57150</xdr:rowOff>
              </from>
              <to>
                <xdr:col>5</xdr:col>
                <xdr:colOff>1104900</xdr:colOff>
                <xdr:row>20</xdr:row>
                <xdr:rowOff>714375</xdr:rowOff>
              </to>
            </anchor>
          </objectPr>
        </oleObject>
      </mc:Choice>
      <mc:Fallback>
        <oleObject progId="Document" dvAspect="DVASPECT_ICON" shapeId="7739" r:id="rId375"/>
      </mc:Fallback>
    </mc:AlternateContent>
    <mc:AlternateContent xmlns:mc="http://schemas.openxmlformats.org/markup-compatibility/2006">
      <mc:Choice Requires="x14">
        <oleObject progId="Document" dvAspect="DVASPECT_ICON" shapeId="7740" r:id="rId377">
          <objectPr defaultSize="0" autoPict="0" r:id="rId378">
            <anchor moveWithCells="1" sizeWithCells="1">
              <from>
                <xdr:col>5</xdr:col>
                <xdr:colOff>180975</xdr:colOff>
                <xdr:row>21</xdr:row>
                <xdr:rowOff>57150</xdr:rowOff>
              </from>
              <to>
                <xdr:col>5</xdr:col>
                <xdr:colOff>1095375</xdr:colOff>
                <xdr:row>21</xdr:row>
                <xdr:rowOff>714375</xdr:rowOff>
              </to>
            </anchor>
          </objectPr>
        </oleObject>
      </mc:Choice>
      <mc:Fallback>
        <oleObject progId="Document" dvAspect="DVASPECT_ICON" shapeId="7740" r:id="rId377"/>
      </mc:Fallback>
    </mc:AlternateContent>
    <mc:AlternateContent xmlns:mc="http://schemas.openxmlformats.org/markup-compatibility/2006">
      <mc:Choice Requires="x14">
        <oleObject progId="Document" dvAspect="DVASPECT_ICON" shapeId="7741" r:id="rId379">
          <objectPr defaultSize="0" autoPict="0" r:id="rId380">
            <anchor moveWithCells="1" sizeWithCells="1">
              <from>
                <xdr:col>5</xdr:col>
                <xdr:colOff>190500</xdr:colOff>
                <xdr:row>22</xdr:row>
                <xdr:rowOff>57150</xdr:rowOff>
              </from>
              <to>
                <xdr:col>5</xdr:col>
                <xdr:colOff>1104900</xdr:colOff>
                <xdr:row>22</xdr:row>
                <xdr:rowOff>714375</xdr:rowOff>
              </to>
            </anchor>
          </objectPr>
        </oleObject>
      </mc:Choice>
      <mc:Fallback>
        <oleObject progId="Document" dvAspect="DVASPECT_ICON" shapeId="7741" r:id="rId379"/>
      </mc:Fallback>
    </mc:AlternateContent>
    <mc:AlternateContent xmlns:mc="http://schemas.openxmlformats.org/markup-compatibility/2006">
      <mc:Choice Requires="x14">
        <oleObject progId="Document" dvAspect="DVASPECT_ICON" shapeId="7742" r:id="rId381">
          <objectPr defaultSize="0" autoPict="0" r:id="rId382">
            <anchor moveWithCells="1" sizeWithCells="1">
              <from>
                <xdr:col>5</xdr:col>
                <xdr:colOff>190500</xdr:colOff>
                <xdr:row>23</xdr:row>
                <xdr:rowOff>47625</xdr:rowOff>
              </from>
              <to>
                <xdr:col>5</xdr:col>
                <xdr:colOff>1104900</xdr:colOff>
                <xdr:row>23</xdr:row>
                <xdr:rowOff>628650</xdr:rowOff>
              </to>
            </anchor>
          </objectPr>
        </oleObject>
      </mc:Choice>
      <mc:Fallback>
        <oleObject progId="Document" dvAspect="DVASPECT_ICON" shapeId="7742" r:id="rId381"/>
      </mc:Fallback>
    </mc:AlternateContent>
    <mc:AlternateContent xmlns:mc="http://schemas.openxmlformats.org/markup-compatibility/2006">
      <mc:Choice Requires="x14">
        <oleObject progId="Document" dvAspect="DVASPECT_ICON" shapeId="7743" r:id="rId383">
          <objectPr defaultSize="0" r:id="rId384">
            <anchor moveWithCells="1" sizeWithCells="1">
              <from>
                <xdr:col>5</xdr:col>
                <xdr:colOff>180975</xdr:colOff>
                <xdr:row>24</xdr:row>
                <xdr:rowOff>57150</xdr:rowOff>
              </from>
              <to>
                <xdr:col>5</xdr:col>
                <xdr:colOff>1095375</xdr:colOff>
                <xdr:row>24</xdr:row>
                <xdr:rowOff>742950</xdr:rowOff>
              </to>
            </anchor>
          </objectPr>
        </oleObject>
      </mc:Choice>
      <mc:Fallback>
        <oleObject progId="Document" dvAspect="DVASPECT_ICON" shapeId="7743" r:id="rId383"/>
      </mc:Fallback>
    </mc:AlternateContent>
    <mc:AlternateContent xmlns:mc="http://schemas.openxmlformats.org/markup-compatibility/2006">
      <mc:Choice Requires="x14">
        <oleObject progId="Document" dvAspect="DVASPECT_ICON" shapeId="7744" r:id="rId385">
          <objectPr defaultSize="0" autoPict="0" r:id="rId386">
            <anchor moveWithCells="1" sizeWithCells="1">
              <from>
                <xdr:col>5</xdr:col>
                <xdr:colOff>190500</xdr:colOff>
                <xdr:row>25</xdr:row>
                <xdr:rowOff>47625</xdr:rowOff>
              </from>
              <to>
                <xdr:col>5</xdr:col>
                <xdr:colOff>1104900</xdr:colOff>
                <xdr:row>25</xdr:row>
                <xdr:rowOff>628650</xdr:rowOff>
              </to>
            </anchor>
          </objectPr>
        </oleObject>
      </mc:Choice>
      <mc:Fallback>
        <oleObject progId="Document" dvAspect="DVASPECT_ICON" shapeId="7744" r:id="rId385"/>
      </mc:Fallback>
    </mc:AlternateContent>
    <mc:AlternateContent xmlns:mc="http://schemas.openxmlformats.org/markup-compatibility/2006">
      <mc:Choice Requires="x14">
        <oleObject progId="Document" dvAspect="DVASPECT_ICON" shapeId="7745" r:id="rId387">
          <objectPr defaultSize="0" autoPict="0" r:id="rId388">
            <anchor moveWithCells="1" sizeWithCells="1">
              <from>
                <xdr:col>5</xdr:col>
                <xdr:colOff>190500</xdr:colOff>
                <xdr:row>26</xdr:row>
                <xdr:rowOff>28575</xdr:rowOff>
              </from>
              <to>
                <xdr:col>5</xdr:col>
                <xdr:colOff>1104900</xdr:colOff>
                <xdr:row>26</xdr:row>
                <xdr:rowOff>723900</xdr:rowOff>
              </to>
            </anchor>
          </objectPr>
        </oleObject>
      </mc:Choice>
      <mc:Fallback>
        <oleObject progId="Document" dvAspect="DVASPECT_ICON" shapeId="7745" r:id="rId387"/>
      </mc:Fallback>
    </mc:AlternateContent>
    <mc:AlternateContent xmlns:mc="http://schemas.openxmlformats.org/markup-compatibility/2006">
      <mc:Choice Requires="x14">
        <oleObject progId="Document" dvAspect="DVASPECT_ICON" shapeId="7746" r:id="rId389">
          <objectPr defaultSize="0" autoPict="0" r:id="rId390">
            <anchor moveWithCells="1" sizeWithCells="1">
              <from>
                <xdr:col>5</xdr:col>
                <xdr:colOff>190500</xdr:colOff>
                <xdr:row>27</xdr:row>
                <xdr:rowOff>57150</xdr:rowOff>
              </from>
              <to>
                <xdr:col>5</xdr:col>
                <xdr:colOff>1104900</xdr:colOff>
                <xdr:row>27</xdr:row>
                <xdr:rowOff>714375</xdr:rowOff>
              </to>
            </anchor>
          </objectPr>
        </oleObject>
      </mc:Choice>
      <mc:Fallback>
        <oleObject progId="Document" dvAspect="DVASPECT_ICON" shapeId="7746" r:id="rId389"/>
      </mc:Fallback>
    </mc:AlternateContent>
    <mc:AlternateContent xmlns:mc="http://schemas.openxmlformats.org/markup-compatibility/2006">
      <mc:Choice Requires="x14">
        <oleObject progId="Document" dvAspect="DVASPECT_ICON" shapeId="7747" r:id="rId391">
          <objectPr defaultSize="0" r:id="rId392">
            <anchor moveWithCells="1" sizeWithCells="1">
              <from>
                <xdr:col>5</xdr:col>
                <xdr:colOff>200025</xdr:colOff>
                <xdr:row>28</xdr:row>
                <xdr:rowOff>76200</xdr:rowOff>
              </from>
              <to>
                <xdr:col>5</xdr:col>
                <xdr:colOff>1114425</xdr:colOff>
                <xdr:row>28</xdr:row>
                <xdr:rowOff>762000</xdr:rowOff>
              </to>
            </anchor>
          </objectPr>
        </oleObject>
      </mc:Choice>
      <mc:Fallback>
        <oleObject progId="Document" dvAspect="DVASPECT_ICON" shapeId="7747" r:id="rId391"/>
      </mc:Fallback>
    </mc:AlternateContent>
    <mc:AlternateContent xmlns:mc="http://schemas.openxmlformats.org/markup-compatibility/2006">
      <mc:Choice Requires="x14">
        <oleObject progId="Document" dvAspect="DVASPECT_ICON" shapeId="7748" r:id="rId393">
          <objectPr defaultSize="0" autoPict="0" r:id="rId394">
            <anchor moveWithCells="1" sizeWithCells="1">
              <from>
                <xdr:col>5</xdr:col>
                <xdr:colOff>190500</xdr:colOff>
                <xdr:row>29</xdr:row>
                <xdr:rowOff>95250</xdr:rowOff>
              </from>
              <to>
                <xdr:col>5</xdr:col>
                <xdr:colOff>1104900</xdr:colOff>
                <xdr:row>29</xdr:row>
                <xdr:rowOff>676275</xdr:rowOff>
              </to>
            </anchor>
          </objectPr>
        </oleObject>
      </mc:Choice>
      <mc:Fallback>
        <oleObject progId="Document" dvAspect="DVASPECT_ICON" shapeId="7748" r:id="rId393"/>
      </mc:Fallback>
    </mc:AlternateContent>
    <mc:AlternateContent xmlns:mc="http://schemas.openxmlformats.org/markup-compatibility/2006">
      <mc:Choice Requires="x14">
        <oleObject progId="Document" dvAspect="DVASPECT_ICON" shapeId="7749" r:id="rId395">
          <objectPr defaultSize="0" r:id="rId396">
            <anchor moveWithCells="1" sizeWithCells="1">
              <from>
                <xdr:col>5</xdr:col>
                <xdr:colOff>190500</xdr:colOff>
                <xdr:row>30</xdr:row>
                <xdr:rowOff>47625</xdr:rowOff>
              </from>
              <to>
                <xdr:col>5</xdr:col>
                <xdr:colOff>1104900</xdr:colOff>
                <xdr:row>30</xdr:row>
                <xdr:rowOff>733425</xdr:rowOff>
              </to>
            </anchor>
          </objectPr>
        </oleObject>
      </mc:Choice>
      <mc:Fallback>
        <oleObject progId="Document" dvAspect="DVASPECT_ICON" shapeId="7749" r:id="rId395"/>
      </mc:Fallback>
    </mc:AlternateContent>
    <mc:AlternateContent xmlns:mc="http://schemas.openxmlformats.org/markup-compatibility/2006">
      <mc:Choice Requires="x14">
        <oleObject progId="Document" dvAspect="DVASPECT_ICON" shapeId="7750" r:id="rId397">
          <objectPr defaultSize="0" autoPict="0" r:id="rId398">
            <anchor moveWithCells="1" sizeWithCells="1">
              <from>
                <xdr:col>5</xdr:col>
                <xdr:colOff>190500</xdr:colOff>
                <xdr:row>31</xdr:row>
                <xdr:rowOff>95250</xdr:rowOff>
              </from>
              <to>
                <xdr:col>5</xdr:col>
                <xdr:colOff>1104900</xdr:colOff>
                <xdr:row>31</xdr:row>
                <xdr:rowOff>676275</xdr:rowOff>
              </to>
            </anchor>
          </objectPr>
        </oleObject>
      </mc:Choice>
      <mc:Fallback>
        <oleObject progId="Document" dvAspect="DVASPECT_ICON" shapeId="7750" r:id="rId397"/>
      </mc:Fallback>
    </mc:AlternateContent>
    <mc:AlternateContent xmlns:mc="http://schemas.openxmlformats.org/markup-compatibility/2006">
      <mc:Choice Requires="x14">
        <oleObject progId="Document" dvAspect="DVASPECT_ICON" shapeId="7751" r:id="rId399">
          <objectPr defaultSize="0" autoPict="0" r:id="rId400">
            <anchor moveWithCells="1" sizeWithCells="1">
              <from>
                <xdr:col>5</xdr:col>
                <xdr:colOff>190500</xdr:colOff>
                <xdr:row>32</xdr:row>
                <xdr:rowOff>95250</xdr:rowOff>
              </from>
              <to>
                <xdr:col>5</xdr:col>
                <xdr:colOff>1104900</xdr:colOff>
                <xdr:row>32</xdr:row>
                <xdr:rowOff>676275</xdr:rowOff>
              </to>
            </anchor>
          </objectPr>
        </oleObject>
      </mc:Choice>
      <mc:Fallback>
        <oleObject progId="Document" dvAspect="DVASPECT_ICON" shapeId="7751" r:id="rId399"/>
      </mc:Fallback>
    </mc:AlternateContent>
    <mc:AlternateContent xmlns:mc="http://schemas.openxmlformats.org/markup-compatibility/2006">
      <mc:Choice Requires="x14">
        <oleObject progId="Document" dvAspect="DVASPECT_ICON" shapeId="7752" r:id="rId401">
          <objectPr defaultSize="0" r:id="rId402">
            <anchor moveWithCells="1" sizeWithCells="1">
              <from>
                <xdr:col>5</xdr:col>
                <xdr:colOff>171450</xdr:colOff>
                <xdr:row>33</xdr:row>
                <xdr:rowOff>38100</xdr:rowOff>
              </from>
              <to>
                <xdr:col>5</xdr:col>
                <xdr:colOff>1085850</xdr:colOff>
                <xdr:row>33</xdr:row>
                <xdr:rowOff>723900</xdr:rowOff>
              </to>
            </anchor>
          </objectPr>
        </oleObject>
      </mc:Choice>
      <mc:Fallback>
        <oleObject progId="Document" dvAspect="DVASPECT_ICON" shapeId="7752" r:id="rId401"/>
      </mc:Fallback>
    </mc:AlternateContent>
    <mc:AlternateContent xmlns:mc="http://schemas.openxmlformats.org/markup-compatibility/2006">
      <mc:Choice Requires="x14">
        <oleObject progId="Document" dvAspect="DVASPECT_ICON" shapeId="7753" r:id="rId403">
          <objectPr defaultSize="0" autoPict="0" r:id="rId404">
            <anchor moveWithCells="1" sizeWithCells="1">
              <from>
                <xdr:col>5</xdr:col>
                <xdr:colOff>190500</xdr:colOff>
                <xdr:row>34</xdr:row>
                <xdr:rowOff>47625</xdr:rowOff>
              </from>
              <to>
                <xdr:col>5</xdr:col>
                <xdr:colOff>1104900</xdr:colOff>
                <xdr:row>34</xdr:row>
                <xdr:rowOff>628650</xdr:rowOff>
              </to>
            </anchor>
          </objectPr>
        </oleObject>
      </mc:Choice>
      <mc:Fallback>
        <oleObject progId="Document" dvAspect="DVASPECT_ICON" shapeId="7753" r:id="rId403"/>
      </mc:Fallback>
    </mc:AlternateContent>
    <mc:AlternateContent xmlns:mc="http://schemas.openxmlformats.org/markup-compatibility/2006">
      <mc:Choice Requires="x14">
        <oleObject progId="Document" dvAspect="DVASPECT_ICON" shapeId="7754" r:id="rId405">
          <objectPr defaultSize="0" autoPict="0" r:id="rId406">
            <anchor moveWithCells="1" sizeWithCells="1">
              <from>
                <xdr:col>5</xdr:col>
                <xdr:colOff>190500</xdr:colOff>
                <xdr:row>35</xdr:row>
                <xdr:rowOff>28575</xdr:rowOff>
              </from>
              <to>
                <xdr:col>5</xdr:col>
                <xdr:colOff>1104900</xdr:colOff>
                <xdr:row>35</xdr:row>
                <xdr:rowOff>714375</xdr:rowOff>
              </to>
            </anchor>
          </objectPr>
        </oleObject>
      </mc:Choice>
      <mc:Fallback>
        <oleObject progId="Document" dvAspect="DVASPECT_ICON" shapeId="7754" r:id="rId405"/>
      </mc:Fallback>
    </mc:AlternateContent>
    <mc:AlternateContent xmlns:mc="http://schemas.openxmlformats.org/markup-compatibility/2006">
      <mc:Choice Requires="x14">
        <oleObject progId="Document" dvAspect="DVASPECT_ICON" shapeId="7755" r:id="rId407">
          <objectPr defaultSize="0" autoPict="0" r:id="rId408">
            <anchor moveWithCells="1" sizeWithCells="1">
              <from>
                <xdr:col>5</xdr:col>
                <xdr:colOff>200025</xdr:colOff>
                <xdr:row>36</xdr:row>
                <xdr:rowOff>104775</xdr:rowOff>
              </from>
              <to>
                <xdr:col>5</xdr:col>
                <xdr:colOff>1114425</xdr:colOff>
                <xdr:row>36</xdr:row>
                <xdr:rowOff>695325</xdr:rowOff>
              </to>
            </anchor>
          </objectPr>
        </oleObject>
      </mc:Choice>
      <mc:Fallback>
        <oleObject progId="Document" dvAspect="DVASPECT_ICON" shapeId="7755" r:id="rId407"/>
      </mc:Fallback>
    </mc:AlternateContent>
    <mc:AlternateContent xmlns:mc="http://schemas.openxmlformats.org/markup-compatibility/2006">
      <mc:Choice Requires="x14">
        <oleObject progId="Document" dvAspect="DVASPECT_ICON" shapeId="7756" r:id="rId409">
          <objectPr defaultSize="0" autoPict="0" r:id="rId410">
            <anchor moveWithCells="1" sizeWithCells="1">
              <from>
                <xdr:col>5</xdr:col>
                <xdr:colOff>190500</xdr:colOff>
                <xdr:row>37</xdr:row>
                <xdr:rowOff>47625</xdr:rowOff>
              </from>
              <to>
                <xdr:col>5</xdr:col>
                <xdr:colOff>1104900</xdr:colOff>
                <xdr:row>37</xdr:row>
                <xdr:rowOff>628650</xdr:rowOff>
              </to>
            </anchor>
          </objectPr>
        </oleObject>
      </mc:Choice>
      <mc:Fallback>
        <oleObject progId="Document" dvAspect="DVASPECT_ICON" shapeId="7756" r:id="rId409"/>
      </mc:Fallback>
    </mc:AlternateContent>
    <mc:AlternateContent xmlns:mc="http://schemas.openxmlformats.org/markup-compatibility/2006">
      <mc:Choice Requires="x14">
        <oleObject progId="Document" dvAspect="DVASPECT_ICON" shapeId="7757" r:id="rId411">
          <objectPr defaultSize="0" autoPict="0" r:id="rId412">
            <anchor moveWithCells="1" sizeWithCells="1">
              <from>
                <xdr:col>5</xdr:col>
                <xdr:colOff>190500</xdr:colOff>
                <xdr:row>38</xdr:row>
                <xdr:rowOff>47625</xdr:rowOff>
              </from>
              <to>
                <xdr:col>5</xdr:col>
                <xdr:colOff>1104900</xdr:colOff>
                <xdr:row>38</xdr:row>
                <xdr:rowOff>628650</xdr:rowOff>
              </to>
            </anchor>
          </objectPr>
        </oleObject>
      </mc:Choice>
      <mc:Fallback>
        <oleObject progId="Document" dvAspect="DVASPECT_ICON" shapeId="7757" r:id="rId411"/>
      </mc:Fallback>
    </mc:AlternateContent>
    <mc:AlternateContent xmlns:mc="http://schemas.openxmlformats.org/markup-compatibility/2006">
      <mc:Choice Requires="x14">
        <oleObject progId="Document" dvAspect="DVASPECT_ICON" shapeId="7758" r:id="rId413">
          <objectPr defaultSize="0" r:id="rId414">
            <anchor moveWithCells="1" sizeWithCells="1">
              <from>
                <xdr:col>5</xdr:col>
                <xdr:colOff>190500</xdr:colOff>
                <xdr:row>39</xdr:row>
                <xdr:rowOff>38100</xdr:rowOff>
              </from>
              <to>
                <xdr:col>5</xdr:col>
                <xdr:colOff>1104900</xdr:colOff>
                <xdr:row>39</xdr:row>
                <xdr:rowOff>723900</xdr:rowOff>
              </to>
            </anchor>
          </objectPr>
        </oleObject>
      </mc:Choice>
      <mc:Fallback>
        <oleObject progId="Document" dvAspect="DVASPECT_ICON" shapeId="7758" r:id="rId413"/>
      </mc:Fallback>
    </mc:AlternateContent>
    <mc:AlternateContent xmlns:mc="http://schemas.openxmlformats.org/markup-compatibility/2006">
      <mc:Choice Requires="x14">
        <oleObject progId="Document" dvAspect="DVASPECT_ICON" shapeId="7759" r:id="rId415">
          <objectPr defaultSize="0" autoPict="0" r:id="rId416">
            <anchor moveWithCells="1" sizeWithCells="1">
              <from>
                <xdr:col>5</xdr:col>
                <xdr:colOff>190500</xdr:colOff>
                <xdr:row>40</xdr:row>
                <xdr:rowOff>57150</xdr:rowOff>
              </from>
              <to>
                <xdr:col>5</xdr:col>
                <xdr:colOff>1104900</xdr:colOff>
                <xdr:row>40</xdr:row>
                <xdr:rowOff>714375</xdr:rowOff>
              </to>
            </anchor>
          </objectPr>
        </oleObject>
      </mc:Choice>
      <mc:Fallback>
        <oleObject progId="Document" dvAspect="DVASPECT_ICON" shapeId="7759" r:id="rId415"/>
      </mc:Fallback>
    </mc:AlternateContent>
    <mc:AlternateContent xmlns:mc="http://schemas.openxmlformats.org/markup-compatibility/2006">
      <mc:Choice Requires="x14">
        <oleObject progId="Document" dvAspect="DVASPECT_ICON" shapeId="7760" r:id="rId417">
          <objectPr defaultSize="0" autoPict="0" r:id="rId418">
            <anchor moveWithCells="1" sizeWithCells="1">
              <from>
                <xdr:col>5</xdr:col>
                <xdr:colOff>190500</xdr:colOff>
                <xdr:row>41</xdr:row>
                <xdr:rowOff>47625</xdr:rowOff>
              </from>
              <to>
                <xdr:col>5</xdr:col>
                <xdr:colOff>1104900</xdr:colOff>
                <xdr:row>41</xdr:row>
                <xdr:rowOff>628650</xdr:rowOff>
              </to>
            </anchor>
          </objectPr>
        </oleObject>
      </mc:Choice>
      <mc:Fallback>
        <oleObject progId="Document" dvAspect="DVASPECT_ICON" shapeId="7760" r:id="rId417"/>
      </mc:Fallback>
    </mc:AlternateContent>
    <mc:AlternateContent xmlns:mc="http://schemas.openxmlformats.org/markup-compatibility/2006">
      <mc:Choice Requires="x14">
        <oleObject progId="Worksheet" dvAspect="DVASPECT_ICON" shapeId="7761" r:id="rId419">
          <objectPr defaultSize="0" autoPict="0" r:id="rId420">
            <anchor moveWithCells="1" sizeWithCells="1">
              <from>
                <xdr:col>5</xdr:col>
                <xdr:colOff>171450</xdr:colOff>
                <xdr:row>42</xdr:row>
                <xdr:rowOff>47625</xdr:rowOff>
              </from>
              <to>
                <xdr:col>5</xdr:col>
                <xdr:colOff>1085850</xdr:colOff>
                <xdr:row>42</xdr:row>
                <xdr:rowOff>733425</xdr:rowOff>
              </to>
            </anchor>
          </objectPr>
        </oleObject>
      </mc:Choice>
      <mc:Fallback>
        <oleObject progId="Worksheet" dvAspect="DVASPECT_ICON" shapeId="7761" r:id="rId419"/>
      </mc:Fallback>
    </mc:AlternateContent>
    <mc:AlternateContent xmlns:mc="http://schemas.openxmlformats.org/markup-compatibility/2006">
      <mc:Choice Requires="x14">
        <oleObject progId="Document" dvAspect="DVASPECT_ICON" shapeId="7762" r:id="rId421">
          <objectPr defaultSize="0" autoPict="0" r:id="rId422">
            <anchor moveWithCells="1" sizeWithCells="1">
              <from>
                <xdr:col>5</xdr:col>
                <xdr:colOff>180975</xdr:colOff>
                <xdr:row>43</xdr:row>
                <xdr:rowOff>47625</xdr:rowOff>
              </from>
              <to>
                <xdr:col>5</xdr:col>
                <xdr:colOff>1095375</xdr:colOff>
                <xdr:row>43</xdr:row>
                <xdr:rowOff>733425</xdr:rowOff>
              </to>
            </anchor>
          </objectPr>
        </oleObject>
      </mc:Choice>
      <mc:Fallback>
        <oleObject progId="Document" dvAspect="DVASPECT_ICON" shapeId="7762" r:id="rId421"/>
      </mc:Fallback>
    </mc:AlternateContent>
    <mc:AlternateContent xmlns:mc="http://schemas.openxmlformats.org/markup-compatibility/2006">
      <mc:Choice Requires="x14">
        <oleObject progId="Document" dvAspect="DVASPECT_ICON" shapeId="7763" r:id="rId423">
          <objectPr defaultSize="0" autoPict="0" r:id="rId424">
            <anchor moveWithCells="1" sizeWithCells="1">
              <from>
                <xdr:col>5</xdr:col>
                <xdr:colOff>190500</xdr:colOff>
                <xdr:row>44</xdr:row>
                <xdr:rowOff>95250</xdr:rowOff>
              </from>
              <to>
                <xdr:col>5</xdr:col>
                <xdr:colOff>1104900</xdr:colOff>
                <xdr:row>44</xdr:row>
                <xdr:rowOff>676275</xdr:rowOff>
              </to>
            </anchor>
          </objectPr>
        </oleObject>
      </mc:Choice>
      <mc:Fallback>
        <oleObject progId="Document" dvAspect="DVASPECT_ICON" shapeId="7763" r:id="rId423"/>
      </mc:Fallback>
    </mc:AlternateContent>
    <mc:AlternateContent xmlns:mc="http://schemas.openxmlformats.org/markup-compatibility/2006">
      <mc:Choice Requires="x14">
        <oleObject progId="Document" dvAspect="DVASPECT_ICON" shapeId="7764" r:id="rId425">
          <objectPr defaultSize="0" autoPict="0" r:id="rId426">
            <anchor moveWithCells="1" sizeWithCells="1">
              <from>
                <xdr:col>5</xdr:col>
                <xdr:colOff>190500</xdr:colOff>
                <xdr:row>45</xdr:row>
                <xdr:rowOff>95250</xdr:rowOff>
              </from>
              <to>
                <xdr:col>5</xdr:col>
                <xdr:colOff>1104900</xdr:colOff>
                <xdr:row>45</xdr:row>
                <xdr:rowOff>676275</xdr:rowOff>
              </to>
            </anchor>
          </objectPr>
        </oleObject>
      </mc:Choice>
      <mc:Fallback>
        <oleObject progId="Document" dvAspect="DVASPECT_ICON" shapeId="7764" r:id="rId425"/>
      </mc:Fallback>
    </mc:AlternateContent>
    <mc:AlternateContent xmlns:mc="http://schemas.openxmlformats.org/markup-compatibility/2006">
      <mc:Choice Requires="x14">
        <oleObject progId="Document" dvAspect="DVASPECT_ICON" shapeId="7765" r:id="rId427">
          <objectPr defaultSize="0" autoPict="0" r:id="rId428">
            <anchor moveWithCells="1" sizeWithCells="1">
              <from>
                <xdr:col>5</xdr:col>
                <xdr:colOff>190500</xdr:colOff>
                <xdr:row>46</xdr:row>
                <xdr:rowOff>57150</xdr:rowOff>
              </from>
              <to>
                <xdr:col>5</xdr:col>
                <xdr:colOff>1104900</xdr:colOff>
                <xdr:row>46</xdr:row>
                <xdr:rowOff>714375</xdr:rowOff>
              </to>
            </anchor>
          </objectPr>
        </oleObject>
      </mc:Choice>
      <mc:Fallback>
        <oleObject progId="Document" dvAspect="DVASPECT_ICON" shapeId="7765" r:id="rId427"/>
      </mc:Fallback>
    </mc:AlternateContent>
    <mc:AlternateContent xmlns:mc="http://schemas.openxmlformats.org/markup-compatibility/2006">
      <mc:Choice Requires="x14">
        <oleObject progId="Document" dvAspect="DVASPECT_ICON" shapeId="7766" r:id="rId429">
          <objectPr defaultSize="0" autoPict="0" r:id="rId430">
            <anchor moveWithCells="1" sizeWithCells="1">
              <from>
                <xdr:col>5</xdr:col>
                <xdr:colOff>171450</xdr:colOff>
                <xdr:row>56</xdr:row>
                <xdr:rowOff>57150</xdr:rowOff>
              </from>
              <to>
                <xdr:col>5</xdr:col>
                <xdr:colOff>1085850</xdr:colOff>
                <xdr:row>56</xdr:row>
                <xdr:rowOff>714375</xdr:rowOff>
              </to>
            </anchor>
          </objectPr>
        </oleObject>
      </mc:Choice>
      <mc:Fallback>
        <oleObject progId="Document" dvAspect="DVASPECT_ICON" shapeId="7766" r:id="rId429"/>
      </mc:Fallback>
    </mc:AlternateContent>
    <mc:AlternateContent xmlns:mc="http://schemas.openxmlformats.org/markup-compatibility/2006">
      <mc:Choice Requires="x14">
        <oleObject progId="Document" dvAspect="DVASPECT_ICON" shapeId="7767" r:id="rId431">
          <objectPr defaultSize="0" r:id="rId432">
            <anchor moveWithCells="1" sizeWithCells="1">
              <from>
                <xdr:col>5</xdr:col>
                <xdr:colOff>171450</xdr:colOff>
                <xdr:row>57</xdr:row>
                <xdr:rowOff>28575</xdr:rowOff>
              </from>
              <to>
                <xdr:col>5</xdr:col>
                <xdr:colOff>1085850</xdr:colOff>
                <xdr:row>57</xdr:row>
                <xdr:rowOff>714375</xdr:rowOff>
              </to>
            </anchor>
          </objectPr>
        </oleObject>
      </mc:Choice>
      <mc:Fallback>
        <oleObject progId="Document" dvAspect="DVASPECT_ICON" shapeId="7767" r:id="rId431"/>
      </mc:Fallback>
    </mc:AlternateContent>
    <mc:AlternateContent xmlns:mc="http://schemas.openxmlformats.org/markup-compatibility/2006">
      <mc:Choice Requires="x14">
        <oleObject progId="Document" dvAspect="DVASPECT_ICON" shapeId="7768" r:id="rId433">
          <objectPr defaultSize="0" r:id="rId434">
            <anchor moveWithCells="1" sizeWithCells="1">
              <from>
                <xdr:col>5</xdr:col>
                <xdr:colOff>180975</xdr:colOff>
                <xdr:row>58</xdr:row>
                <xdr:rowOff>38100</xdr:rowOff>
              </from>
              <to>
                <xdr:col>5</xdr:col>
                <xdr:colOff>1095375</xdr:colOff>
                <xdr:row>58</xdr:row>
                <xdr:rowOff>723900</xdr:rowOff>
              </to>
            </anchor>
          </objectPr>
        </oleObject>
      </mc:Choice>
      <mc:Fallback>
        <oleObject progId="Document" dvAspect="DVASPECT_ICON" shapeId="7768" r:id="rId433"/>
      </mc:Fallback>
    </mc:AlternateContent>
    <mc:AlternateContent xmlns:mc="http://schemas.openxmlformats.org/markup-compatibility/2006">
      <mc:Choice Requires="x14">
        <oleObject progId="Document" dvAspect="DVASPECT_ICON" shapeId="7769" r:id="rId435">
          <objectPr defaultSize="0" autoPict="0" r:id="rId436">
            <anchor moveWithCells="1" sizeWithCells="1">
              <from>
                <xdr:col>5</xdr:col>
                <xdr:colOff>190500</xdr:colOff>
                <xdr:row>59</xdr:row>
                <xdr:rowOff>47625</xdr:rowOff>
              </from>
              <to>
                <xdr:col>5</xdr:col>
                <xdr:colOff>1104900</xdr:colOff>
                <xdr:row>59</xdr:row>
                <xdr:rowOff>628650</xdr:rowOff>
              </to>
            </anchor>
          </objectPr>
        </oleObject>
      </mc:Choice>
      <mc:Fallback>
        <oleObject progId="Document" dvAspect="DVASPECT_ICON" shapeId="7769" r:id="rId435"/>
      </mc:Fallback>
    </mc:AlternateContent>
    <mc:AlternateContent xmlns:mc="http://schemas.openxmlformats.org/markup-compatibility/2006">
      <mc:Choice Requires="x14">
        <oleObject progId="Document" dvAspect="DVASPECT_ICON" shapeId="7770" r:id="rId437">
          <objectPr defaultSize="0" autoPict="0" r:id="rId438">
            <anchor moveWithCells="1" sizeWithCells="1">
              <from>
                <xdr:col>5</xdr:col>
                <xdr:colOff>190500</xdr:colOff>
                <xdr:row>60</xdr:row>
                <xdr:rowOff>57150</xdr:rowOff>
              </from>
              <to>
                <xdr:col>5</xdr:col>
                <xdr:colOff>1104900</xdr:colOff>
                <xdr:row>60</xdr:row>
                <xdr:rowOff>714375</xdr:rowOff>
              </to>
            </anchor>
          </objectPr>
        </oleObject>
      </mc:Choice>
      <mc:Fallback>
        <oleObject progId="Document" dvAspect="DVASPECT_ICON" shapeId="7770" r:id="rId437"/>
      </mc:Fallback>
    </mc:AlternateContent>
    <mc:AlternateContent xmlns:mc="http://schemas.openxmlformats.org/markup-compatibility/2006">
      <mc:Choice Requires="x14">
        <oleObject progId="Document" dvAspect="DVASPECT_ICON" shapeId="7771" r:id="rId439">
          <objectPr defaultSize="0" autoPict="0" r:id="rId440">
            <anchor moveWithCells="1" sizeWithCells="1">
              <from>
                <xdr:col>5</xdr:col>
                <xdr:colOff>190500</xdr:colOff>
                <xdr:row>61</xdr:row>
                <xdr:rowOff>57150</xdr:rowOff>
              </from>
              <to>
                <xdr:col>5</xdr:col>
                <xdr:colOff>1104900</xdr:colOff>
                <xdr:row>61</xdr:row>
                <xdr:rowOff>714375</xdr:rowOff>
              </to>
            </anchor>
          </objectPr>
        </oleObject>
      </mc:Choice>
      <mc:Fallback>
        <oleObject progId="Document" dvAspect="DVASPECT_ICON" shapeId="7771" r:id="rId439"/>
      </mc:Fallback>
    </mc:AlternateContent>
    <mc:AlternateContent xmlns:mc="http://schemas.openxmlformats.org/markup-compatibility/2006">
      <mc:Choice Requires="x14">
        <oleObject progId="Document" dvAspect="DVASPECT_ICON" shapeId="7772" r:id="rId441">
          <objectPr defaultSize="0" autoPict="0" r:id="rId442">
            <anchor moveWithCells="1" sizeWithCells="1">
              <from>
                <xdr:col>5</xdr:col>
                <xdr:colOff>190500</xdr:colOff>
                <xdr:row>62</xdr:row>
                <xdr:rowOff>47625</xdr:rowOff>
              </from>
              <to>
                <xdr:col>5</xdr:col>
                <xdr:colOff>1104900</xdr:colOff>
                <xdr:row>62</xdr:row>
                <xdr:rowOff>628650</xdr:rowOff>
              </to>
            </anchor>
          </objectPr>
        </oleObject>
      </mc:Choice>
      <mc:Fallback>
        <oleObject progId="Document" dvAspect="DVASPECT_ICON" shapeId="7772" r:id="rId441"/>
      </mc:Fallback>
    </mc:AlternateContent>
    <mc:AlternateContent xmlns:mc="http://schemas.openxmlformats.org/markup-compatibility/2006">
      <mc:Choice Requires="x14">
        <oleObject progId="Document" dvAspect="DVASPECT_ICON" shapeId="7773" r:id="rId443">
          <objectPr defaultSize="0" autoPict="0" r:id="rId444">
            <anchor moveWithCells="1" sizeWithCells="1">
              <from>
                <xdr:col>5</xdr:col>
                <xdr:colOff>180975</xdr:colOff>
                <xdr:row>63</xdr:row>
                <xdr:rowOff>57150</xdr:rowOff>
              </from>
              <to>
                <xdr:col>5</xdr:col>
                <xdr:colOff>1095375</xdr:colOff>
                <xdr:row>63</xdr:row>
                <xdr:rowOff>742950</xdr:rowOff>
              </to>
            </anchor>
          </objectPr>
        </oleObject>
      </mc:Choice>
      <mc:Fallback>
        <oleObject progId="Document" dvAspect="DVASPECT_ICON" shapeId="7773" r:id="rId443"/>
      </mc:Fallback>
    </mc:AlternateContent>
    <mc:AlternateContent xmlns:mc="http://schemas.openxmlformats.org/markup-compatibility/2006">
      <mc:Choice Requires="x14">
        <oleObject progId="Document" dvAspect="DVASPECT_ICON" shapeId="7774" r:id="rId445">
          <objectPr defaultSize="0" autoPict="0" r:id="rId446">
            <anchor moveWithCells="1" sizeWithCells="1">
              <from>
                <xdr:col>5</xdr:col>
                <xdr:colOff>190500</xdr:colOff>
                <xdr:row>64</xdr:row>
                <xdr:rowOff>47625</xdr:rowOff>
              </from>
              <to>
                <xdr:col>5</xdr:col>
                <xdr:colOff>1104900</xdr:colOff>
                <xdr:row>64</xdr:row>
                <xdr:rowOff>733425</xdr:rowOff>
              </to>
            </anchor>
          </objectPr>
        </oleObject>
      </mc:Choice>
      <mc:Fallback>
        <oleObject progId="Document" dvAspect="DVASPECT_ICON" shapeId="7774" r:id="rId445"/>
      </mc:Fallback>
    </mc:AlternateContent>
    <mc:AlternateContent xmlns:mc="http://schemas.openxmlformats.org/markup-compatibility/2006">
      <mc:Choice Requires="x14">
        <oleObject progId="Document" dvAspect="DVASPECT_ICON" shapeId="7775" r:id="rId447">
          <objectPr defaultSize="0" autoPict="0" r:id="rId448">
            <anchor moveWithCells="1" sizeWithCells="1">
              <from>
                <xdr:col>5</xdr:col>
                <xdr:colOff>190500</xdr:colOff>
                <xdr:row>65</xdr:row>
                <xdr:rowOff>47625</xdr:rowOff>
              </from>
              <to>
                <xdr:col>5</xdr:col>
                <xdr:colOff>1104900</xdr:colOff>
                <xdr:row>65</xdr:row>
                <xdr:rowOff>628650</xdr:rowOff>
              </to>
            </anchor>
          </objectPr>
        </oleObject>
      </mc:Choice>
      <mc:Fallback>
        <oleObject progId="Document" dvAspect="DVASPECT_ICON" shapeId="7775" r:id="rId447"/>
      </mc:Fallback>
    </mc:AlternateContent>
    <mc:AlternateContent xmlns:mc="http://schemas.openxmlformats.org/markup-compatibility/2006">
      <mc:Choice Requires="x14">
        <oleObject progId="Document" dvAspect="DVASPECT_ICON" shapeId="7776" r:id="rId449">
          <objectPr defaultSize="0" autoPict="0" r:id="rId450">
            <anchor moveWithCells="1" sizeWithCells="1">
              <from>
                <xdr:col>5</xdr:col>
                <xdr:colOff>247650</xdr:colOff>
                <xdr:row>66</xdr:row>
                <xdr:rowOff>66675</xdr:rowOff>
              </from>
              <to>
                <xdr:col>5</xdr:col>
                <xdr:colOff>1162050</xdr:colOff>
                <xdr:row>66</xdr:row>
                <xdr:rowOff>762000</xdr:rowOff>
              </to>
            </anchor>
          </objectPr>
        </oleObject>
      </mc:Choice>
      <mc:Fallback>
        <oleObject progId="Document" dvAspect="DVASPECT_ICON" shapeId="7776" r:id="rId449"/>
      </mc:Fallback>
    </mc:AlternateContent>
    <mc:AlternateContent xmlns:mc="http://schemas.openxmlformats.org/markup-compatibility/2006">
      <mc:Choice Requires="x14">
        <oleObject progId="Document" dvAspect="DVASPECT_ICON" shapeId="7777" r:id="rId451">
          <objectPr defaultSize="0" autoPict="0" r:id="rId452">
            <anchor moveWithCells="1" sizeWithCells="1">
              <from>
                <xdr:col>5</xdr:col>
                <xdr:colOff>190500</xdr:colOff>
                <xdr:row>67</xdr:row>
                <xdr:rowOff>47625</xdr:rowOff>
              </from>
              <to>
                <xdr:col>5</xdr:col>
                <xdr:colOff>1104900</xdr:colOff>
                <xdr:row>67</xdr:row>
                <xdr:rowOff>628650</xdr:rowOff>
              </to>
            </anchor>
          </objectPr>
        </oleObject>
      </mc:Choice>
      <mc:Fallback>
        <oleObject progId="Document" dvAspect="DVASPECT_ICON" shapeId="7777" r:id="rId451"/>
      </mc:Fallback>
    </mc:AlternateContent>
    <mc:AlternateContent xmlns:mc="http://schemas.openxmlformats.org/markup-compatibility/2006">
      <mc:Choice Requires="x14">
        <oleObject progId="Document" dvAspect="DVASPECT_ICON" shapeId="7778" r:id="rId453">
          <objectPr defaultSize="0" autoPict="0" r:id="rId454">
            <anchor moveWithCells="1" sizeWithCells="1">
              <from>
                <xdr:col>5</xdr:col>
                <xdr:colOff>190500</xdr:colOff>
                <xdr:row>68</xdr:row>
                <xdr:rowOff>47625</xdr:rowOff>
              </from>
              <to>
                <xdr:col>5</xdr:col>
                <xdr:colOff>1104900</xdr:colOff>
                <xdr:row>68</xdr:row>
                <xdr:rowOff>628650</xdr:rowOff>
              </to>
            </anchor>
          </objectPr>
        </oleObject>
      </mc:Choice>
      <mc:Fallback>
        <oleObject progId="Document" dvAspect="DVASPECT_ICON" shapeId="7778" r:id="rId453"/>
      </mc:Fallback>
    </mc:AlternateContent>
    <mc:AlternateContent xmlns:mc="http://schemas.openxmlformats.org/markup-compatibility/2006">
      <mc:Choice Requires="x14">
        <oleObject progId="Document" dvAspect="DVASPECT_ICON" shapeId="7779" r:id="rId455">
          <objectPr defaultSize="0" r:id="rId456">
            <anchor moveWithCells="1" sizeWithCells="1">
              <from>
                <xdr:col>5</xdr:col>
                <xdr:colOff>190500</xdr:colOff>
                <xdr:row>69</xdr:row>
                <xdr:rowOff>47625</xdr:rowOff>
              </from>
              <to>
                <xdr:col>5</xdr:col>
                <xdr:colOff>1104900</xdr:colOff>
                <xdr:row>69</xdr:row>
                <xdr:rowOff>733425</xdr:rowOff>
              </to>
            </anchor>
          </objectPr>
        </oleObject>
      </mc:Choice>
      <mc:Fallback>
        <oleObject progId="Document" dvAspect="DVASPECT_ICON" shapeId="7779" r:id="rId455"/>
      </mc:Fallback>
    </mc:AlternateContent>
    <mc:AlternateContent xmlns:mc="http://schemas.openxmlformats.org/markup-compatibility/2006">
      <mc:Choice Requires="x14">
        <oleObject progId="Document" dvAspect="DVASPECT_ICON" shapeId="7780" r:id="rId457">
          <objectPr defaultSize="0" autoPict="0" r:id="rId458">
            <anchor moveWithCells="1" sizeWithCells="1">
              <from>
                <xdr:col>5</xdr:col>
                <xdr:colOff>190500</xdr:colOff>
                <xdr:row>70</xdr:row>
                <xdr:rowOff>57150</xdr:rowOff>
              </from>
              <to>
                <xdr:col>5</xdr:col>
                <xdr:colOff>1104900</xdr:colOff>
                <xdr:row>70</xdr:row>
                <xdr:rowOff>714375</xdr:rowOff>
              </to>
            </anchor>
          </objectPr>
        </oleObject>
      </mc:Choice>
      <mc:Fallback>
        <oleObject progId="Document" dvAspect="DVASPECT_ICON" shapeId="7780" r:id="rId457"/>
      </mc:Fallback>
    </mc:AlternateContent>
    <mc:AlternateContent xmlns:mc="http://schemas.openxmlformats.org/markup-compatibility/2006">
      <mc:Choice Requires="x14">
        <oleObject progId="Document" dvAspect="DVASPECT_ICON" shapeId="7781" r:id="rId459">
          <objectPr defaultSize="0" autoPict="0" r:id="rId460">
            <anchor moveWithCells="1" sizeWithCells="1">
              <from>
                <xdr:col>5</xdr:col>
                <xdr:colOff>190500</xdr:colOff>
                <xdr:row>71</xdr:row>
                <xdr:rowOff>47625</xdr:rowOff>
              </from>
              <to>
                <xdr:col>5</xdr:col>
                <xdr:colOff>1104900</xdr:colOff>
                <xdr:row>71</xdr:row>
                <xdr:rowOff>628650</xdr:rowOff>
              </to>
            </anchor>
          </objectPr>
        </oleObject>
      </mc:Choice>
      <mc:Fallback>
        <oleObject progId="Document" dvAspect="DVASPECT_ICON" shapeId="7781" r:id="rId459"/>
      </mc:Fallback>
    </mc:AlternateContent>
    <mc:AlternateContent xmlns:mc="http://schemas.openxmlformats.org/markup-compatibility/2006">
      <mc:Choice Requires="x14">
        <oleObject progId="Document" dvAspect="DVASPECT_ICON" shapeId="7782" r:id="rId461">
          <objectPr defaultSize="0" r:id="rId462">
            <anchor moveWithCells="1" sizeWithCells="1">
              <from>
                <xdr:col>5</xdr:col>
                <xdr:colOff>171450</xdr:colOff>
                <xdr:row>72</xdr:row>
                <xdr:rowOff>38100</xdr:rowOff>
              </from>
              <to>
                <xdr:col>5</xdr:col>
                <xdr:colOff>1085850</xdr:colOff>
                <xdr:row>72</xdr:row>
                <xdr:rowOff>723900</xdr:rowOff>
              </to>
            </anchor>
          </objectPr>
        </oleObject>
      </mc:Choice>
      <mc:Fallback>
        <oleObject progId="Document" dvAspect="DVASPECT_ICON" shapeId="7782" r:id="rId461"/>
      </mc:Fallback>
    </mc:AlternateContent>
    <mc:AlternateContent xmlns:mc="http://schemas.openxmlformats.org/markup-compatibility/2006">
      <mc:Choice Requires="x14">
        <oleObject progId="Document" dvAspect="DVASPECT_ICON" shapeId="7783" r:id="rId463">
          <objectPr defaultSize="0" autoPict="0" r:id="rId464">
            <anchor moveWithCells="1" sizeWithCells="1">
              <from>
                <xdr:col>5</xdr:col>
                <xdr:colOff>190500</xdr:colOff>
                <xdr:row>73</xdr:row>
                <xdr:rowOff>47625</xdr:rowOff>
              </from>
              <to>
                <xdr:col>5</xdr:col>
                <xdr:colOff>1104900</xdr:colOff>
                <xdr:row>73</xdr:row>
                <xdr:rowOff>628650</xdr:rowOff>
              </to>
            </anchor>
          </objectPr>
        </oleObject>
      </mc:Choice>
      <mc:Fallback>
        <oleObject progId="Document" dvAspect="DVASPECT_ICON" shapeId="7783" r:id="rId463"/>
      </mc:Fallback>
    </mc:AlternateContent>
    <mc:AlternateContent xmlns:mc="http://schemas.openxmlformats.org/markup-compatibility/2006">
      <mc:Choice Requires="x14">
        <oleObject progId="Document" dvAspect="DVASPECT_ICON" shapeId="7784" r:id="rId465">
          <objectPr defaultSize="0" autoPict="0" r:id="rId466">
            <anchor moveWithCells="1" sizeWithCells="1">
              <from>
                <xdr:col>5</xdr:col>
                <xdr:colOff>209550</xdr:colOff>
                <xdr:row>74</xdr:row>
                <xdr:rowOff>28575</xdr:rowOff>
              </from>
              <to>
                <xdr:col>5</xdr:col>
                <xdr:colOff>1123950</xdr:colOff>
                <xdr:row>74</xdr:row>
                <xdr:rowOff>714375</xdr:rowOff>
              </to>
            </anchor>
          </objectPr>
        </oleObject>
      </mc:Choice>
      <mc:Fallback>
        <oleObject progId="Document" dvAspect="DVASPECT_ICON" shapeId="7784" r:id="rId465"/>
      </mc:Fallback>
    </mc:AlternateContent>
    <mc:AlternateContent xmlns:mc="http://schemas.openxmlformats.org/markup-compatibility/2006">
      <mc:Choice Requires="x14">
        <oleObject progId="Document" dvAspect="DVASPECT_ICON" shapeId="7785" r:id="rId467">
          <objectPr defaultSize="0" autoPict="0" r:id="rId468">
            <anchor moveWithCells="1" sizeWithCells="1">
              <from>
                <xdr:col>5</xdr:col>
                <xdr:colOff>209550</xdr:colOff>
                <xdr:row>75</xdr:row>
                <xdr:rowOff>57150</xdr:rowOff>
              </from>
              <to>
                <xdr:col>5</xdr:col>
                <xdr:colOff>1123950</xdr:colOff>
                <xdr:row>75</xdr:row>
                <xdr:rowOff>638175</xdr:rowOff>
              </to>
            </anchor>
          </objectPr>
        </oleObject>
      </mc:Choice>
      <mc:Fallback>
        <oleObject progId="Document" dvAspect="DVASPECT_ICON" shapeId="7785" r:id="rId467"/>
      </mc:Fallback>
    </mc:AlternateContent>
    <mc:AlternateContent xmlns:mc="http://schemas.openxmlformats.org/markup-compatibility/2006">
      <mc:Choice Requires="x14">
        <oleObject progId="Document" dvAspect="DVASPECT_ICON" shapeId="7786" r:id="rId469">
          <objectPr defaultSize="0" autoPict="0" r:id="rId470">
            <anchor moveWithCells="1" sizeWithCells="1">
              <from>
                <xdr:col>5</xdr:col>
                <xdr:colOff>190500</xdr:colOff>
                <xdr:row>76</xdr:row>
                <xdr:rowOff>47625</xdr:rowOff>
              </from>
              <to>
                <xdr:col>5</xdr:col>
                <xdr:colOff>1104900</xdr:colOff>
                <xdr:row>76</xdr:row>
                <xdr:rowOff>628650</xdr:rowOff>
              </to>
            </anchor>
          </objectPr>
        </oleObject>
      </mc:Choice>
      <mc:Fallback>
        <oleObject progId="Document" dvAspect="DVASPECT_ICON" shapeId="7786" r:id="rId469"/>
      </mc:Fallback>
    </mc:AlternateContent>
    <mc:AlternateContent xmlns:mc="http://schemas.openxmlformats.org/markup-compatibility/2006">
      <mc:Choice Requires="x14">
        <oleObject progId="Document" dvAspect="DVASPECT_ICON" shapeId="7787" r:id="rId471">
          <objectPr defaultSize="0" autoPict="0" r:id="rId472">
            <anchor moveWithCells="1" sizeWithCells="1">
              <from>
                <xdr:col>5</xdr:col>
                <xdr:colOff>200025</xdr:colOff>
                <xdr:row>77</xdr:row>
                <xdr:rowOff>57150</xdr:rowOff>
              </from>
              <to>
                <xdr:col>5</xdr:col>
                <xdr:colOff>1114425</xdr:colOff>
                <xdr:row>77</xdr:row>
                <xdr:rowOff>704850</xdr:rowOff>
              </to>
            </anchor>
          </objectPr>
        </oleObject>
      </mc:Choice>
      <mc:Fallback>
        <oleObject progId="Document" dvAspect="DVASPECT_ICON" shapeId="7787" r:id="rId471"/>
      </mc:Fallback>
    </mc:AlternateContent>
    <mc:AlternateContent xmlns:mc="http://schemas.openxmlformats.org/markup-compatibility/2006">
      <mc:Choice Requires="x14">
        <oleObject progId="Document" dvAspect="DVASPECT_ICON" shapeId="7788" r:id="rId473">
          <objectPr defaultSize="0" r:id="rId474">
            <anchor moveWithCells="1" sizeWithCells="1">
              <from>
                <xdr:col>5</xdr:col>
                <xdr:colOff>190500</xdr:colOff>
                <xdr:row>78</xdr:row>
                <xdr:rowOff>38100</xdr:rowOff>
              </from>
              <to>
                <xdr:col>5</xdr:col>
                <xdr:colOff>1104900</xdr:colOff>
                <xdr:row>78</xdr:row>
                <xdr:rowOff>723900</xdr:rowOff>
              </to>
            </anchor>
          </objectPr>
        </oleObject>
      </mc:Choice>
      <mc:Fallback>
        <oleObject progId="Document" dvAspect="DVASPECT_ICON" shapeId="7788" r:id="rId473"/>
      </mc:Fallback>
    </mc:AlternateContent>
    <mc:AlternateContent xmlns:mc="http://schemas.openxmlformats.org/markup-compatibility/2006">
      <mc:Choice Requires="x14">
        <oleObject progId="Document" dvAspect="DVASPECT_ICON" shapeId="7789" r:id="rId475">
          <objectPr defaultSize="0" autoPict="0" r:id="rId476">
            <anchor moveWithCells="1" sizeWithCells="1">
              <from>
                <xdr:col>5</xdr:col>
                <xdr:colOff>190500</xdr:colOff>
                <xdr:row>79</xdr:row>
                <xdr:rowOff>47625</xdr:rowOff>
              </from>
              <to>
                <xdr:col>5</xdr:col>
                <xdr:colOff>1104900</xdr:colOff>
                <xdr:row>79</xdr:row>
                <xdr:rowOff>628650</xdr:rowOff>
              </to>
            </anchor>
          </objectPr>
        </oleObject>
      </mc:Choice>
      <mc:Fallback>
        <oleObject progId="Document" dvAspect="DVASPECT_ICON" shapeId="7789" r:id="rId475"/>
      </mc:Fallback>
    </mc:AlternateContent>
    <mc:AlternateContent xmlns:mc="http://schemas.openxmlformats.org/markup-compatibility/2006">
      <mc:Choice Requires="x14">
        <oleObject progId="Document" dvAspect="DVASPECT_ICON" shapeId="7790" r:id="rId477">
          <objectPr defaultSize="0" autoPict="0" r:id="rId478">
            <anchor moveWithCells="1" sizeWithCells="1">
              <from>
                <xdr:col>5</xdr:col>
                <xdr:colOff>190500</xdr:colOff>
                <xdr:row>80</xdr:row>
                <xdr:rowOff>47625</xdr:rowOff>
              </from>
              <to>
                <xdr:col>5</xdr:col>
                <xdr:colOff>1104900</xdr:colOff>
                <xdr:row>80</xdr:row>
                <xdr:rowOff>628650</xdr:rowOff>
              </to>
            </anchor>
          </objectPr>
        </oleObject>
      </mc:Choice>
      <mc:Fallback>
        <oleObject progId="Document" dvAspect="DVASPECT_ICON" shapeId="7790" r:id="rId477"/>
      </mc:Fallback>
    </mc:AlternateContent>
    <mc:AlternateContent xmlns:mc="http://schemas.openxmlformats.org/markup-compatibility/2006">
      <mc:Choice Requires="x14">
        <oleObject progId="Worksheet" dvAspect="DVASPECT_ICON" shapeId="7791" r:id="rId479">
          <objectPr defaultSize="0" r:id="rId480">
            <anchor moveWithCells="1" sizeWithCells="1">
              <from>
                <xdr:col>5</xdr:col>
                <xdr:colOff>171450</xdr:colOff>
                <xdr:row>81</xdr:row>
                <xdr:rowOff>38100</xdr:rowOff>
              </from>
              <to>
                <xdr:col>5</xdr:col>
                <xdr:colOff>1085850</xdr:colOff>
                <xdr:row>81</xdr:row>
                <xdr:rowOff>723900</xdr:rowOff>
              </to>
            </anchor>
          </objectPr>
        </oleObject>
      </mc:Choice>
      <mc:Fallback>
        <oleObject progId="Worksheet" dvAspect="DVASPECT_ICON" shapeId="7791" r:id="rId479"/>
      </mc:Fallback>
    </mc:AlternateContent>
    <mc:AlternateContent xmlns:mc="http://schemas.openxmlformats.org/markup-compatibility/2006">
      <mc:Choice Requires="x14">
        <oleObject progId="Document" dvAspect="DVASPECT_ICON" shapeId="7792" r:id="rId481">
          <objectPr defaultSize="0" r:id="rId482">
            <anchor moveWithCells="1" sizeWithCells="1">
              <from>
                <xdr:col>5</xdr:col>
                <xdr:colOff>238125</xdr:colOff>
                <xdr:row>82</xdr:row>
                <xdr:rowOff>19050</xdr:rowOff>
              </from>
              <to>
                <xdr:col>5</xdr:col>
                <xdr:colOff>1152525</xdr:colOff>
                <xdr:row>82</xdr:row>
                <xdr:rowOff>704850</xdr:rowOff>
              </to>
            </anchor>
          </objectPr>
        </oleObject>
      </mc:Choice>
      <mc:Fallback>
        <oleObject progId="Document" dvAspect="DVASPECT_ICON" shapeId="7792" r:id="rId481"/>
      </mc:Fallback>
    </mc:AlternateContent>
    <mc:AlternateContent xmlns:mc="http://schemas.openxmlformats.org/markup-compatibility/2006">
      <mc:Choice Requires="x14">
        <oleObject progId="Document" dvAspect="DVASPECT_ICON" shapeId="7793" r:id="rId483">
          <objectPr defaultSize="0" autoPict="0" r:id="rId484">
            <anchor moveWithCells="1" sizeWithCells="1">
              <from>
                <xdr:col>5</xdr:col>
                <xdr:colOff>190500</xdr:colOff>
                <xdr:row>83</xdr:row>
                <xdr:rowOff>57150</xdr:rowOff>
              </from>
              <to>
                <xdr:col>5</xdr:col>
                <xdr:colOff>1104900</xdr:colOff>
                <xdr:row>83</xdr:row>
                <xdr:rowOff>714375</xdr:rowOff>
              </to>
            </anchor>
          </objectPr>
        </oleObject>
      </mc:Choice>
      <mc:Fallback>
        <oleObject progId="Document" dvAspect="DVASPECT_ICON" shapeId="7793" r:id="rId483"/>
      </mc:Fallback>
    </mc:AlternateContent>
    <mc:AlternateContent xmlns:mc="http://schemas.openxmlformats.org/markup-compatibility/2006">
      <mc:Choice Requires="x14">
        <oleObject progId="Document" dvAspect="DVASPECT_ICON" shapeId="7794" r:id="rId485">
          <objectPr defaultSize="0" autoPict="0" r:id="rId486">
            <anchor moveWithCells="1" sizeWithCells="1">
              <from>
                <xdr:col>5</xdr:col>
                <xdr:colOff>190500</xdr:colOff>
                <xdr:row>84</xdr:row>
                <xdr:rowOff>47625</xdr:rowOff>
              </from>
              <to>
                <xdr:col>5</xdr:col>
                <xdr:colOff>1104900</xdr:colOff>
                <xdr:row>84</xdr:row>
                <xdr:rowOff>628650</xdr:rowOff>
              </to>
            </anchor>
          </objectPr>
        </oleObject>
      </mc:Choice>
      <mc:Fallback>
        <oleObject progId="Document" dvAspect="DVASPECT_ICON" shapeId="7794" r:id="rId485"/>
      </mc:Fallback>
    </mc:AlternateContent>
    <mc:AlternateContent xmlns:mc="http://schemas.openxmlformats.org/markup-compatibility/2006">
      <mc:Choice Requires="x14">
        <oleObject progId="Document" dvAspect="DVASPECT_ICON" shapeId="7795" r:id="rId487">
          <objectPr defaultSize="0" autoPict="0" r:id="rId488">
            <anchor moveWithCells="1" sizeWithCells="1">
              <from>
                <xdr:col>5</xdr:col>
                <xdr:colOff>200025</xdr:colOff>
                <xdr:row>85</xdr:row>
                <xdr:rowOff>85725</xdr:rowOff>
              </from>
              <to>
                <xdr:col>5</xdr:col>
                <xdr:colOff>1114425</xdr:colOff>
                <xdr:row>85</xdr:row>
                <xdr:rowOff>666750</xdr:rowOff>
              </to>
            </anchor>
          </objectPr>
        </oleObject>
      </mc:Choice>
      <mc:Fallback>
        <oleObject progId="Document" dvAspect="DVASPECT_ICON" shapeId="7795" r:id="rId487"/>
      </mc:Fallback>
    </mc:AlternateContent>
    <mc:AlternateContent xmlns:mc="http://schemas.openxmlformats.org/markup-compatibility/2006">
      <mc:Choice Requires="x14">
        <oleObject progId="Document" dvAspect="DVASPECT_ICON" shapeId="7798" r:id="rId489">
          <objectPr defaultSize="0" autoPict="0" r:id="rId490">
            <anchor moveWithCells="1" sizeWithCells="1">
              <from>
                <xdr:col>5</xdr:col>
                <xdr:colOff>209550</xdr:colOff>
                <xdr:row>95</xdr:row>
                <xdr:rowOff>85725</xdr:rowOff>
              </from>
              <to>
                <xdr:col>5</xdr:col>
                <xdr:colOff>1123950</xdr:colOff>
                <xdr:row>95</xdr:row>
                <xdr:rowOff>666750</xdr:rowOff>
              </to>
            </anchor>
          </objectPr>
        </oleObject>
      </mc:Choice>
      <mc:Fallback>
        <oleObject progId="Document" dvAspect="DVASPECT_ICON" shapeId="7798" r:id="rId489"/>
      </mc:Fallback>
    </mc:AlternateContent>
    <mc:AlternateContent xmlns:mc="http://schemas.openxmlformats.org/markup-compatibility/2006">
      <mc:Choice Requires="x14">
        <oleObject progId="Document" dvAspect="DVASPECT_ICON" shapeId="7799" r:id="rId491">
          <objectPr defaultSize="0" r:id="rId492">
            <anchor moveWithCells="1" sizeWithCells="1">
              <from>
                <xdr:col>5</xdr:col>
                <xdr:colOff>190500</xdr:colOff>
                <xdr:row>96</xdr:row>
                <xdr:rowOff>47625</xdr:rowOff>
              </from>
              <to>
                <xdr:col>5</xdr:col>
                <xdr:colOff>1104900</xdr:colOff>
                <xdr:row>96</xdr:row>
                <xdr:rowOff>733425</xdr:rowOff>
              </to>
            </anchor>
          </objectPr>
        </oleObject>
      </mc:Choice>
      <mc:Fallback>
        <oleObject progId="Document" dvAspect="DVASPECT_ICON" shapeId="7799" r:id="rId491"/>
      </mc:Fallback>
    </mc:AlternateContent>
    <mc:AlternateContent xmlns:mc="http://schemas.openxmlformats.org/markup-compatibility/2006">
      <mc:Choice Requires="x14">
        <oleObject progId="Document" dvAspect="DVASPECT_ICON" shapeId="7800" r:id="rId493">
          <objectPr defaultSize="0" autoPict="0" r:id="rId494">
            <anchor moveWithCells="1" sizeWithCells="1">
              <from>
                <xdr:col>5</xdr:col>
                <xdr:colOff>190500</xdr:colOff>
                <xdr:row>98</xdr:row>
                <xdr:rowOff>47625</xdr:rowOff>
              </from>
              <to>
                <xdr:col>5</xdr:col>
                <xdr:colOff>1104900</xdr:colOff>
                <xdr:row>98</xdr:row>
                <xdr:rowOff>628650</xdr:rowOff>
              </to>
            </anchor>
          </objectPr>
        </oleObject>
      </mc:Choice>
      <mc:Fallback>
        <oleObject progId="Document" dvAspect="DVASPECT_ICON" shapeId="7800" r:id="rId493"/>
      </mc:Fallback>
    </mc:AlternateContent>
    <mc:AlternateContent xmlns:mc="http://schemas.openxmlformats.org/markup-compatibility/2006">
      <mc:Choice Requires="x14">
        <oleObject progId="Document" dvAspect="DVASPECT_ICON" shapeId="7801" r:id="rId495">
          <objectPr defaultSize="0" r:id="rId496">
            <anchor moveWithCells="1" sizeWithCells="1">
              <from>
                <xdr:col>5</xdr:col>
                <xdr:colOff>190500</xdr:colOff>
                <xdr:row>99</xdr:row>
                <xdr:rowOff>47625</xdr:rowOff>
              </from>
              <to>
                <xdr:col>5</xdr:col>
                <xdr:colOff>1104900</xdr:colOff>
                <xdr:row>99</xdr:row>
                <xdr:rowOff>733425</xdr:rowOff>
              </to>
            </anchor>
          </objectPr>
        </oleObject>
      </mc:Choice>
      <mc:Fallback>
        <oleObject progId="Document" dvAspect="DVASPECT_ICON" shapeId="7801" r:id="rId495"/>
      </mc:Fallback>
    </mc:AlternateContent>
    <mc:AlternateContent xmlns:mc="http://schemas.openxmlformats.org/markup-compatibility/2006">
      <mc:Choice Requires="x14">
        <oleObject progId="Document" dvAspect="DVASPECT_ICON" shapeId="7802" r:id="rId497">
          <objectPr defaultSize="0" r:id="rId498">
            <anchor moveWithCells="1" sizeWithCells="1">
              <from>
                <xdr:col>5</xdr:col>
                <xdr:colOff>190500</xdr:colOff>
                <xdr:row>100</xdr:row>
                <xdr:rowOff>47625</xdr:rowOff>
              </from>
              <to>
                <xdr:col>5</xdr:col>
                <xdr:colOff>1104900</xdr:colOff>
                <xdr:row>100</xdr:row>
                <xdr:rowOff>733425</xdr:rowOff>
              </to>
            </anchor>
          </objectPr>
        </oleObject>
      </mc:Choice>
      <mc:Fallback>
        <oleObject progId="Document" dvAspect="DVASPECT_ICON" shapeId="7802" r:id="rId497"/>
      </mc:Fallback>
    </mc:AlternateContent>
    <mc:AlternateContent xmlns:mc="http://schemas.openxmlformats.org/markup-compatibility/2006">
      <mc:Choice Requires="x14">
        <oleObject progId="Document" dvAspect="DVASPECT_ICON" shapeId="7803" r:id="rId499">
          <objectPr defaultSize="0" autoPict="0" r:id="rId500">
            <anchor moveWithCells="1" sizeWithCells="1">
              <from>
                <xdr:col>5</xdr:col>
                <xdr:colOff>219075</xdr:colOff>
                <xdr:row>102</xdr:row>
                <xdr:rowOff>95250</xdr:rowOff>
              </from>
              <to>
                <xdr:col>5</xdr:col>
                <xdr:colOff>1047750</xdr:colOff>
                <xdr:row>102</xdr:row>
                <xdr:rowOff>638175</xdr:rowOff>
              </to>
            </anchor>
          </objectPr>
        </oleObject>
      </mc:Choice>
      <mc:Fallback>
        <oleObject progId="Document" dvAspect="DVASPECT_ICON" shapeId="7803" r:id="rId499"/>
      </mc:Fallback>
    </mc:AlternateContent>
    <mc:AlternateContent xmlns:mc="http://schemas.openxmlformats.org/markup-compatibility/2006">
      <mc:Choice Requires="x14">
        <oleObject progId="Document" dvAspect="DVASPECT_ICON" shapeId="7804" r:id="rId501">
          <objectPr defaultSize="0" autoPict="0" r:id="rId502">
            <anchor moveWithCells="1" sizeWithCells="1">
              <from>
                <xdr:col>5</xdr:col>
                <xdr:colOff>219075</xdr:colOff>
                <xdr:row>103</xdr:row>
                <xdr:rowOff>95250</xdr:rowOff>
              </from>
              <to>
                <xdr:col>5</xdr:col>
                <xdr:colOff>1066800</xdr:colOff>
                <xdr:row>103</xdr:row>
                <xdr:rowOff>714375</xdr:rowOff>
              </to>
            </anchor>
          </objectPr>
        </oleObject>
      </mc:Choice>
      <mc:Fallback>
        <oleObject progId="Document" dvAspect="DVASPECT_ICON" shapeId="7804" r:id="rId501"/>
      </mc:Fallback>
    </mc:AlternateContent>
    <mc:AlternateContent xmlns:mc="http://schemas.openxmlformats.org/markup-compatibility/2006">
      <mc:Choice Requires="x14">
        <oleObject progId="Document" dvAspect="DVASPECT_ICON" shapeId="7805" r:id="rId503">
          <objectPr defaultSize="0" autoPict="0" r:id="rId504">
            <anchor moveWithCells="1" sizeWithCells="1">
              <from>
                <xdr:col>5</xdr:col>
                <xdr:colOff>247650</xdr:colOff>
                <xdr:row>104</xdr:row>
                <xdr:rowOff>85725</xdr:rowOff>
              </from>
              <to>
                <xdr:col>5</xdr:col>
                <xdr:colOff>1047750</xdr:colOff>
                <xdr:row>104</xdr:row>
                <xdr:rowOff>714375</xdr:rowOff>
              </to>
            </anchor>
          </objectPr>
        </oleObject>
      </mc:Choice>
      <mc:Fallback>
        <oleObject progId="Document" dvAspect="DVASPECT_ICON" shapeId="7805" r:id="rId503"/>
      </mc:Fallback>
    </mc:AlternateContent>
    <mc:AlternateContent xmlns:mc="http://schemas.openxmlformats.org/markup-compatibility/2006">
      <mc:Choice Requires="x14">
        <oleObject progId="Document" dvAspect="DVASPECT_ICON" shapeId="7806" r:id="rId505">
          <objectPr defaultSize="0" autoPict="0" r:id="rId506">
            <anchor moveWithCells="1" sizeWithCells="1">
              <from>
                <xdr:col>5</xdr:col>
                <xdr:colOff>219075</xdr:colOff>
                <xdr:row>106</xdr:row>
                <xdr:rowOff>95250</xdr:rowOff>
              </from>
              <to>
                <xdr:col>5</xdr:col>
                <xdr:colOff>1066800</xdr:colOff>
                <xdr:row>106</xdr:row>
                <xdr:rowOff>714375</xdr:rowOff>
              </to>
            </anchor>
          </objectPr>
        </oleObject>
      </mc:Choice>
      <mc:Fallback>
        <oleObject progId="Document" dvAspect="DVASPECT_ICON" shapeId="7806" r:id="rId505"/>
      </mc:Fallback>
    </mc:AlternateContent>
    <mc:AlternateContent xmlns:mc="http://schemas.openxmlformats.org/markup-compatibility/2006">
      <mc:Choice Requires="x14">
        <oleObject progId="Document" dvAspect="DVASPECT_ICON" shapeId="7807" r:id="rId507">
          <objectPr defaultSize="0" autoPict="0" r:id="rId508">
            <anchor moveWithCells="1" sizeWithCells="1">
              <from>
                <xdr:col>5</xdr:col>
                <xdr:colOff>219075</xdr:colOff>
                <xdr:row>107</xdr:row>
                <xdr:rowOff>95250</xdr:rowOff>
              </from>
              <to>
                <xdr:col>5</xdr:col>
                <xdr:colOff>1066800</xdr:colOff>
                <xdr:row>107</xdr:row>
                <xdr:rowOff>714375</xdr:rowOff>
              </to>
            </anchor>
          </objectPr>
        </oleObject>
      </mc:Choice>
      <mc:Fallback>
        <oleObject progId="Document" dvAspect="DVASPECT_ICON" shapeId="7807" r:id="rId507"/>
      </mc:Fallback>
    </mc:AlternateContent>
    <mc:AlternateContent xmlns:mc="http://schemas.openxmlformats.org/markup-compatibility/2006">
      <mc:Choice Requires="x14">
        <oleObject progId="Document" dvAspect="DVASPECT_ICON" shapeId="7808" r:id="rId509">
          <objectPr defaultSize="0" autoPict="0" r:id="rId510">
            <anchor moveWithCells="1" sizeWithCells="1">
              <from>
                <xdr:col>5</xdr:col>
                <xdr:colOff>209550</xdr:colOff>
                <xdr:row>108</xdr:row>
                <xdr:rowOff>85725</xdr:rowOff>
              </from>
              <to>
                <xdr:col>5</xdr:col>
                <xdr:colOff>1095375</xdr:colOff>
                <xdr:row>108</xdr:row>
                <xdr:rowOff>714375</xdr:rowOff>
              </to>
            </anchor>
          </objectPr>
        </oleObject>
      </mc:Choice>
      <mc:Fallback>
        <oleObject progId="Document" dvAspect="DVASPECT_ICON" shapeId="7808" r:id="rId509"/>
      </mc:Fallback>
    </mc:AlternateContent>
    <mc:AlternateContent xmlns:mc="http://schemas.openxmlformats.org/markup-compatibility/2006">
      <mc:Choice Requires="x14">
        <oleObject progId="Document" dvAspect="DVASPECT_ICON" shapeId="7809" r:id="rId511">
          <objectPr defaultSize="0" autoPict="0" r:id="rId512">
            <anchor moveWithCells="1" sizeWithCells="1">
              <from>
                <xdr:col>5</xdr:col>
                <xdr:colOff>180975</xdr:colOff>
                <xdr:row>110</xdr:row>
                <xdr:rowOff>57150</xdr:rowOff>
              </from>
              <to>
                <xdr:col>5</xdr:col>
                <xdr:colOff>1095375</xdr:colOff>
                <xdr:row>110</xdr:row>
                <xdr:rowOff>742950</xdr:rowOff>
              </to>
            </anchor>
          </objectPr>
        </oleObject>
      </mc:Choice>
      <mc:Fallback>
        <oleObject progId="Document" dvAspect="DVASPECT_ICON" shapeId="7809" r:id="rId511"/>
      </mc:Fallback>
    </mc:AlternateContent>
    <mc:AlternateContent xmlns:mc="http://schemas.openxmlformats.org/markup-compatibility/2006">
      <mc:Choice Requires="x14">
        <oleObject progId="Document" dvAspect="DVASPECT_ICON" shapeId="7810" r:id="rId513">
          <objectPr defaultSize="0" r:id="rId514">
            <anchor moveWithCells="1" sizeWithCells="1">
              <from>
                <xdr:col>5</xdr:col>
                <xdr:colOff>219075</xdr:colOff>
                <xdr:row>111</xdr:row>
                <xdr:rowOff>95250</xdr:rowOff>
              </from>
              <to>
                <xdr:col>5</xdr:col>
                <xdr:colOff>1133475</xdr:colOff>
                <xdr:row>111</xdr:row>
                <xdr:rowOff>781050</xdr:rowOff>
              </to>
            </anchor>
          </objectPr>
        </oleObject>
      </mc:Choice>
      <mc:Fallback>
        <oleObject progId="Document" dvAspect="DVASPECT_ICON" shapeId="7810" r:id="rId513"/>
      </mc:Fallback>
    </mc:AlternateContent>
    <mc:AlternateContent xmlns:mc="http://schemas.openxmlformats.org/markup-compatibility/2006">
      <mc:Choice Requires="x14">
        <oleObject progId="Document" dvAspect="DVASPECT_ICON" shapeId="7811" r:id="rId515">
          <objectPr defaultSize="0" r:id="rId516">
            <anchor moveWithCells="1" sizeWithCells="1">
              <from>
                <xdr:col>5</xdr:col>
                <xdr:colOff>219075</xdr:colOff>
                <xdr:row>112</xdr:row>
                <xdr:rowOff>95250</xdr:rowOff>
              </from>
              <to>
                <xdr:col>5</xdr:col>
                <xdr:colOff>1133475</xdr:colOff>
                <xdr:row>112</xdr:row>
                <xdr:rowOff>781050</xdr:rowOff>
              </to>
            </anchor>
          </objectPr>
        </oleObject>
      </mc:Choice>
      <mc:Fallback>
        <oleObject progId="Document" dvAspect="DVASPECT_ICON" shapeId="7811" r:id="rId515"/>
      </mc:Fallback>
    </mc:AlternateContent>
    <mc:AlternateContent xmlns:mc="http://schemas.openxmlformats.org/markup-compatibility/2006">
      <mc:Choice Requires="x14">
        <oleObject progId="Document" dvAspect="DVASPECT_ICON" shapeId="7812" r:id="rId517">
          <objectPr defaultSize="0" r:id="rId518">
            <anchor moveWithCells="1" sizeWithCells="1">
              <from>
                <xdr:col>5</xdr:col>
                <xdr:colOff>247650</xdr:colOff>
                <xdr:row>113</xdr:row>
                <xdr:rowOff>85725</xdr:rowOff>
              </from>
              <to>
                <xdr:col>5</xdr:col>
                <xdr:colOff>1162050</xdr:colOff>
                <xdr:row>113</xdr:row>
                <xdr:rowOff>771525</xdr:rowOff>
              </to>
            </anchor>
          </objectPr>
        </oleObject>
      </mc:Choice>
      <mc:Fallback>
        <oleObject progId="Document" dvAspect="DVASPECT_ICON" shapeId="7812" r:id="rId517"/>
      </mc:Fallback>
    </mc:AlternateContent>
    <mc:AlternateContent xmlns:mc="http://schemas.openxmlformats.org/markup-compatibility/2006">
      <mc:Choice Requires="x14">
        <oleObject progId="Document" dvAspect="DVASPECT_ICON" shapeId="7813" r:id="rId519">
          <objectPr defaultSize="0" autoPict="0" r:id="rId520">
            <anchor moveWithCells="1" sizeWithCells="1">
              <from>
                <xdr:col>5</xdr:col>
                <xdr:colOff>209550</xdr:colOff>
                <xdr:row>114</xdr:row>
                <xdr:rowOff>95250</xdr:rowOff>
              </from>
              <to>
                <xdr:col>5</xdr:col>
                <xdr:colOff>1123950</xdr:colOff>
                <xdr:row>114</xdr:row>
                <xdr:rowOff>676275</xdr:rowOff>
              </to>
            </anchor>
          </objectPr>
        </oleObject>
      </mc:Choice>
      <mc:Fallback>
        <oleObject progId="Document" dvAspect="DVASPECT_ICON" shapeId="7813" r:id="rId519"/>
      </mc:Fallback>
    </mc:AlternateContent>
    <mc:AlternateContent xmlns:mc="http://schemas.openxmlformats.org/markup-compatibility/2006">
      <mc:Choice Requires="x14">
        <oleObject progId="Document" dvAspect="DVASPECT_ICON" shapeId="7814" r:id="rId521">
          <objectPr defaultSize="0" r:id="rId522">
            <anchor moveWithCells="1" sizeWithCells="1">
              <from>
                <xdr:col>5</xdr:col>
                <xdr:colOff>209550</xdr:colOff>
                <xdr:row>115</xdr:row>
                <xdr:rowOff>28575</xdr:rowOff>
              </from>
              <to>
                <xdr:col>5</xdr:col>
                <xdr:colOff>1123950</xdr:colOff>
                <xdr:row>115</xdr:row>
                <xdr:rowOff>714375</xdr:rowOff>
              </to>
            </anchor>
          </objectPr>
        </oleObject>
      </mc:Choice>
      <mc:Fallback>
        <oleObject progId="Document" dvAspect="DVASPECT_ICON" shapeId="7814" r:id="rId521"/>
      </mc:Fallback>
    </mc:AlternateContent>
    <mc:AlternateContent xmlns:mc="http://schemas.openxmlformats.org/markup-compatibility/2006">
      <mc:Choice Requires="x14">
        <oleObject progId="Document" dvAspect="DVASPECT_ICON" shapeId="7815" r:id="rId523">
          <objectPr defaultSize="0" autoPict="0" r:id="rId524">
            <anchor moveWithCells="1" sizeWithCells="1">
              <from>
                <xdr:col>5</xdr:col>
                <xdr:colOff>190500</xdr:colOff>
                <xdr:row>116</xdr:row>
                <xdr:rowOff>38100</xdr:rowOff>
              </from>
              <to>
                <xdr:col>5</xdr:col>
                <xdr:colOff>1104900</xdr:colOff>
                <xdr:row>116</xdr:row>
                <xdr:rowOff>723900</xdr:rowOff>
              </to>
            </anchor>
          </objectPr>
        </oleObject>
      </mc:Choice>
      <mc:Fallback>
        <oleObject progId="Document" dvAspect="DVASPECT_ICON" shapeId="7815" r:id="rId523"/>
      </mc:Fallback>
    </mc:AlternateContent>
    <mc:AlternateContent xmlns:mc="http://schemas.openxmlformats.org/markup-compatibility/2006">
      <mc:Choice Requires="x14">
        <oleObject progId="Document" dvAspect="DVASPECT_ICON" shapeId="7816" r:id="rId525">
          <objectPr defaultSize="0" autoPict="0" r:id="rId526">
            <anchor moveWithCells="1" sizeWithCells="1">
              <from>
                <xdr:col>5</xdr:col>
                <xdr:colOff>161925</xdr:colOff>
                <xdr:row>117</xdr:row>
                <xdr:rowOff>85725</xdr:rowOff>
              </from>
              <to>
                <xdr:col>5</xdr:col>
                <xdr:colOff>1123950</xdr:colOff>
                <xdr:row>117</xdr:row>
                <xdr:rowOff>676275</xdr:rowOff>
              </to>
            </anchor>
          </objectPr>
        </oleObject>
      </mc:Choice>
      <mc:Fallback>
        <oleObject progId="Document" dvAspect="DVASPECT_ICON" shapeId="7816" r:id="rId525"/>
      </mc:Fallback>
    </mc:AlternateContent>
    <mc:AlternateContent xmlns:mc="http://schemas.openxmlformats.org/markup-compatibility/2006">
      <mc:Choice Requires="x14">
        <oleObject progId="Document" dvAspect="DVASPECT_ICON" shapeId="7817" r:id="rId527">
          <objectPr defaultSize="0" autoPict="0" r:id="rId528">
            <anchor moveWithCells="1" sizeWithCells="1">
              <from>
                <xdr:col>5</xdr:col>
                <xdr:colOff>161925</xdr:colOff>
                <xdr:row>118</xdr:row>
                <xdr:rowOff>85725</xdr:rowOff>
              </from>
              <to>
                <xdr:col>5</xdr:col>
                <xdr:colOff>1123950</xdr:colOff>
                <xdr:row>118</xdr:row>
                <xdr:rowOff>676275</xdr:rowOff>
              </to>
            </anchor>
          </objectPr>
        </oleObject>
      </mc:Choice>
      <mc:Fallback>
        <oleObject progId="Document" dvAspect="DVASPECT_ICON" shapeId="7817" r:id="rId527"/>
      </mc:Fallback>
    </mc:AlternateContent>
    <mc:AlternateContent xmlns:mc="http://schemas.openxmlformats.org/markup-compatibility/2006">
      <mc:Choice Requires="x14">
        <oleObject progId="Document" dvAspect="DVASPECT_ICON" shapeId="7818" r:id="rId529">
          <objectPr defaultSize="0" autoPict="0" r:id="rId530">
            <anchor moveWithCells="1" sizeWithCells="1">
              <from>
                <xdr:col>5</xdr:col>
                <xdr:colOff>161925</xdr:colOff>
                <xdr:row>119</xdr:row>
                <xdr:rowOff>85725</xdr:rowOff>
              </from>
              <to>
                <xdr:col>5</xdr:col>
                <xdr:colOff>1123950</xdr:colOff>
                <xdr:row>119</xdr:row>
                <xdr:rowOff>676275</xdr:rowOff>
              </to>
            </anchor>
          </objectPr>
        </oleObject>
      </mc:Choice>
      <mc:Fallback>
        <oleObject progId="Document" dvAspect="DVASPECT_ICON" shapeId="7818" r:id="rId529"/>
      </mc:Fallback>
    </mc:AlternateContent>
    <mc:AlternateContent xmlns:mc="http://schemas.openxmlformats.org/markup-compatibility/2006">
      <mc:Choice Requires="x14">
        <oleObject progId="Document" dvAspect="DVASPECT_ICON" shapeId="7819" r:id="rId531">
          <objectPr defaultSize="0" r:id="rId532">
            <anchor moveWithCells="1" sizeWithCells="1">
              <from>
                <xdr:col>5</xdr:col>
                <xdr:colOff>171450</xdr:colOff>
                <xdr:row>120</xdr:row>
                <xdr:rowOff>47625</xdr:rowOff>
              </from>
              <to>
                <xdr:col>5</xdr:col>
                <xdr:colOff>1085850</xdr:colOff>
                <xdr:row>120</xdr:row>
                <xdr:rowOff>733425</xdr:rowOff>
              </to>
            </anchor>
          </objectPr>
        </oleObject>
      </mc:Choice>
      <mc:Fallback>
        <oleObject progId="Document" dvAspect="DVASPECT_ICON" shapeId="7819" r:id="rId531"/>
      </mc:Fallback>
    </mc:AlternateContent>
    <mc:AlternateContent xmlns:mc="http://schemas.openxmlformats.org/markup-compatibility/2006">
      <mc:Choice Requires="x14">
        <oleObject progId="Document" dvAspect="DVASPECT_ICON" shapeId="7820" r:id="rId533">
          <objectPr defaultSize="0" r:id="rId534">
            <anchor moveWithCells="1" sizeWithCells="1">
              <from>
                <xdr:col>5</xdr:col>
                <xdr:colOff>171450</xdr:colOff>
                <xdr:row>121</xdr:row>
                <xdr:rowOff>47625</xdr:rowOff>
              </from>
              <to>
                <xdr:col>5</xdr:col>
                <xdr:colOff>1085850</xdr:colOff>
                <xdr:row>121</xdr:row>
                <xdr:rowOff>733425</xdr:rowOff>
              </to>
            </anchor>
          </objectPr>
        </oleObject>
      </mc:Choice>
      <mc:Fallback>
        <oleObject progId="Document" dvAspect="DVASPECT_ICON" shapeId="7820" r:id="rId533"/>
      </mc:Fallback>
    </mc:AlternateContent>
    <mc:AlternateContent xmlns:mc="http://schemas.openxmlformats.org/markup-compatibility/2006">
      <mc:Choice Requires="x14">
        <oleObject progId="Document" dvAspect="DVASPECT_ICON" shapeId="7821" r:id="rId535">
          <objectPr defaultSize="0" autoPict="0" r:id="rId536">
            <anchor moveWithCells="1" sizeWithCells="1">
              <from>
                <xdr:col>5</xdr:col>
                <xdr:colOff>219075</xdr:colOff>
                <xdr:row>47</xdr:row>
                <xdr:rowOff>57150</xdr:rowOff>
              </from>
              <to>
                <xdr:col>5</xdr:col>
                <xdr:colOff>1133475</xdr:colOff>
                <xdr:row>47</xdr:row>
                <xdr:rowOff>704850</xdr:rowOff>
              </to>
            </anchor>
          </objectPr>
        </oleObject>
      </mc:Choice>
      <mc:Fallback>
        <oleObject progId="Document" dvAspect="DVASPECT_ICON" shapeId="7821" r:id="rId535"/>
      </mc:Fallback>
    </mc:AlternateContent>
    <mc:AlternateContent xmlns:mc="http://schemas.openxmlformats.org/markup-compatibility/2006">
      <mc:Choice Requires="x14">
        <oleObject progId="Document" dvAspect="DVASPECT_ICON" shapeId="7823" r:id="rId537">
          <objectPr defaultSize="0" autoPict="0" r:id="rId538">
            <anchor moveWithCells="1" sizeWithCells="1">
              <from>
                <xdr:col>5</xdr:col>
                <xdr:colOff>219075</xdr:colOff>
                <xdr:row>48</xdr:row>
                <xdr:rowOff>57150</xdr:rowOff>
              </from>
              <to>
                <xdr:col>5</xdr:col>
                <xdr:colOff>1133475</xdr:colOff>
                <xdr:row>48</xdr:row>
                <xdr:rowOff>704850</xdr:rowOff>
              </to>
            </anchor>
          </objectPr>
        </oleObject>
      </mc:Choice>
      <mc:Fallback>
        <oleObject progId="Document" dvAspect="DVASPECT_ICON" shapeId="7823" r:id="rId537"/>
      </mc:Fallback>
    </mc:AlternateContent>
    <mc:AlternateContent xmlns:mc="http://schemas.openxmlformats.org/markup-compatibility/2006">
      <mc:Choice Requires="x14">
        <oleObject progId="Document" dvAspect="DVASPECT_ICON" shapeId="7824" r:id="rId539">
          <objectPr defaultSize="0" autoPict="0" r:id="rId540">
            <anchor moveWithCells="1" sizeWithCells="1">
              <from>
                <xdr:col>5</xdr:col>
                <xdr:colOff>219075</xdr:colOff>
                <xdr:row>49</xdr:row>
                <xdr:rowOff>57150</xdr:rowOff>
              </from>
              <to>
                <xdr:col>5</xdr:col>
                <xdr:colOff>1133475</xdr:colOff>
                <xdr:row>49</xdr:row>
                <xdr:rowOff>704850</xdr:rowOff>
              </to>
            </anchor>
          </objectPr>
        </oleObject>
      </mc:Choice>
      <mc:Fallback>
        <oleObject progId="Document" dvAspect="DVASPECT_ICON" shapeId="7824" r:id="rId539"/>
      </mc:Fallback>
    </mc:AlternateContent>
    <mc:AlternateContent xmlns:mc="http://schemas.openxmlformats.org/markup-compatibility/2006">
      <mc:Choice Requires="x14">
        <oleObject progId="Document" dvAspect="DVASPECT_ICON" shapeId="7825" r:id="rId541">
          <objectPr defaultSize="0" autoPict="0" r:id="rId542">
            <anchor moveWithCells="1" sizeWithCells="1">
              <from>
                <xdr:col>5</xdr:col>
                <xdr:colOff>209550</xdr:colOff>
                <xdr:row>50</xdr:row>
                <xdr:rowOff>57150</xdr:rowOff>
              </from>
              <to>
                <xdr:col>5</xdr:col>
                <xdr:colOff>1123950</xdr:colOff>
                <xdr:row>50</xdr:row>
                <xdr:rowOff>704850</xdr:rowOff>
              </to>
            </anchor>
          </objectPr>
        </oleObject>
      </mc:Choice>
      <mc:Fallback>
        <oleObject progId="Document" dvAspect="DVASPECT_ICON" shapeId="7825" r:id="rId541"/>
      </mc:Fallback>
    </mc:AlternateContent>
    <mc:AlternateContent xmlns:mc="http://schemas.openxmlformats.org/markup-compatibility/2006">
      <mc:Choice Requires="x14">
        <oleObject progId="Document" dvAspect="DVASPECT_ICON" shapeId="7826" r:id="rId543">
          <objectPr defaultSize="0" autoPict="0" r:id="rId544">
            <anchor moveWithCells="1" sizeWithCells="1">
              <from>
                <xdr:col>5</xdr:col>
                <xdr:colOff>209550</xdr:colOff>
                <xdr:row>51</xdr:row>
                <xdr:rowOff>57150</xdr:rowOff>
              </from>
              <to>
                <xdr:col>5</xdr:col>
                <xdr:colOff>1123950</xdr:colOff>
                <xdr:row>51</xdr:row>
                <xdr:rowOff>704850</xdr:rowOff>
              </to>
            </anchor>
          </objectPr>
        </oleObject>
      </mc:Choice>
      <mc:Fallback>
        <oleObject progId="Document" dvAspect="DVASPECT_ICON" shapeId="7826" r:id="rId543"/>
      </mc:Fallback>
    </mc:AlternateContent>
    <mc:AlternateContent xmlns:mc="http://schemas.openxmlformats.org/markup-compatibility/2006">
      <mc:Choice Requires="x14">
        <oleObject progId="Document" dvAspect="DVASPECT_ICON" shapeId="7827" r:id="rId545">
          <objectPr defaultSize="0" autoPict="0" r:id="rId546">
            <anchor moveWithCells="1" sizeWithCells="1">
              <from>
                <xdr:col>5</xdr:col>
                <xdr:colOff>209550</xdr:colOff>
                <xdr:row>52</xdr:row>
                <xdr:rowOff>57150</xdr:rowOff>
              </from>
              <to>
                <xdr:col>5</xdr:col>
                <xdr:colOff>1123950</xdr:colOff>
                <xdr:row>52</xdr:row>
                <xdr:rowOff>704850</xdr:rowOff>
              </to>
            </anchor>
          </objectPr>
        </oleObject>
      </mc:Choice>
      <mc:Fallback>
        <oleObject progId="Document" dvAspect="DVASPECT_ICON" shapeId="7827" r:id="rId545"/>
      </mc:Fallback>
    </mc:AlternateContent>
    <mc:AlternateContent xmlns:mc="http://schemas.openxmlformats.org/markup-compatibility/2006">
      <mc:Choice Requires="x14">
        <oleObject progId="Document" dvAspect="DVASPECT_ICON" shapeId="7828" r:id="rId547">
          <objectPr defaultSize="0" autoPict="0" r:id="rId548">
            <anchor moveWithCells="1" sizeWithCells="1">
              <from>
                <xdr:col>5</xdr:col>
                <xdr:colOff>200025</xdr:colOff>
                <xdr:row>53</xdr:row>
                <xdr:rowOff>66675</xdr:rowOff>
              </from>
              <to>
                <xdr:col>5</xdr:col>
                <xdr:colOff>1114425</xdr:colOff>
                <xdr:row>53</xdr:row>
                <xdr:rowOff>714375</xdr:rowOff>
              </to>
            </anchor>
          </objectPr>
        </oleObject>
      </mc:Choice>
      <mc:Fallback>
        <oleObject progId="Document" dvAspect="DVASPECT_ICON" shapeId="7828" r:id="rId547"/>
      </mc:Fallback>
    </mc:AlternateContent>
    <mc:AlternateContent xmlns:mc="http://schemas.openxmlformats.org/markup-compatibility/2006">
      <mc:Choice Requires="x14">
        <oleObject progId="Document" dvAspect="DVASPECT_ICON" shapeId="7829" r:id="rId549">
          <objectPr defaultSize="0" autoPict="0" r:id="rId550">
            <anchor moveWithCells="1" sizeWithCells="1">
              <from>
                <xdr:col>5</xdr:col>
                <xdr:colOff>171450</xdr:colOff>
                <xdr:row>54</xdr:row>
                <xdr:rowOff>95250</xdr:rowOff>
              </from>
              <to>
                <xdr:col>5</xdr:col>
                <xdr:colOff>1085850</xdr:colOff>
                <xdr:row>54</xdr:row>
                <xdr:rowOff>733425</xdr:rowOff>
              </to>
            </anchor>
          </objectPr>
        </oleObject>
      </mc:Choice>
      <mc:Fallback>
        <oleObject progId="Document" dvAspect="DVASPECT_ICON" shapeId="7829" r:id="rId549"/>
      </mc:Fallback>
    </mc:AlternateContent>
    <mc:AlternateContent xmlns:mc="http://schemas.openxmlformats.org/markup-compatibility/2006">
      <mc:Choice Requires="x14">
        <oleObject progId="Document" dvAspect="DVASPECT_ICON" shapeId="7830" r:id="rId551">
          <objectPr defaultSize="0" autoPict="0" r:id="rId552">
            <anchor moveWithCells="1" sizeWithCells="1">
              <from>
                <xdr:col>5</xdr:col>
                <xdr:colOff>276225</xdr:colOff>
                <xdr:row>86</xdr:row>
                <xdr:rowOff>57150</xdr:rowOff>
              </from>
              <to>
                <xdr:col>5</xdr:col>
                <xdr:colOff>1190625</xdr:colOff>
                <xdr:row>86</xdr:row>
                <xdr:rowOff>742950</xdr:rowOff>
              </to>
            </anchor>
          </objectPr>
        </oleObject>
      </mc:Choice>
      <mc:Fallback>
        <oleObject progId="Document" dvAspect="DVASPECT_ICON" shapeId="7830" r:id="rId551"/>
      </mc:Fallback>
    </mc:AlternateContent>
    <mc:AlternateContent xmlns:mc="http://schemas.openxmlformats.org/markup-compatibility/2006">
      <mc:Choice Requires="x14">
        <oleObject progId="Document" dvAspect="DVASPECT_ICON" shapeId="7831" r:id="rId553">
          <objectPr defaultSize="0" r:id="rId554">
            <anchor moveWithCells="1" sizeWithCells="1">
              <from>
                <xdr:col>5</xdr:col>
                <xdr:colOff>276225</xdr:colOff>
                <xdr:row>87</xdr:row>
                <xdr:rowOff>57150</xdr:rowOff>
              </from>
              <to>
                <xdr:col>5</xdr:col>
                <xdr:colOff>1190625</xdr:colOff>
                <xdr:row>87</xdr:row>
                <xdr:rowOff>742950</xdr:rowOff>
              </to>
            </anchor>
          </objectPr>
        </oleObject>
      </mc:Choice>
      <mc:Fallback>
        <oleObject progId="Document" dvAspect="DVASPECT_ICON" shapeId="7831" r:id="rId553"/>
      </mc:Fallback>
    </mc:AlternateContent>
    <mc:AlternateContent xmlns:mc="http://schemas.openxmlformats.org/markup-compatibility/2006">
      <mc:Choice Requires="x14">
        <oleObject progId="Document" dvAspect="DVASPECT_ICON" shapeId="7832" r:id="rId555">
          <objectPr defaultSize="0" r:id="rId556">
            <anchor moveWithCells="1" sizeWithCells="1">
              <from>
                <xdr:col>5</xdr:col>
                <xdr:colOff>276225</xdr:colOff>
                <xdr:row>88</xdr:row>
                <xdr:rowOff>57150</xdr:rowOff>
              </from>
              <to>
                <xdr:col>5</xdr:col>
                <xdr:colOff>1190625</xdr:colOff>
                <xdr:row>88</xdr:row>
                <xdr:rowOff>742950</xdr:rowOff>
              </to>
            </anchor>
          </objectPr>
        </oleObject>
      </mc:Choice>
      <mc:Fallback>
        <oleObject progId="Document" dvAspect="DVASPECT_ICON" shapeId="7832" r:id="rId555"/>
      </mc:Fallback>
    </mc:AlternateContent>
    <mc:AlternateContent xmlns:mc="http://schemas.openxmlformats.org/markup-compatibility/2006">
      <mc:Choice Requires="x14">
        <oleObject progId="Document" dvAspect="DVASPECT_ICON" shapeId="7833" r:id="rId557">
          <objectPr defaultSize="0" r:id="rId558">
            <anchor moveWithCells="1" sizeWithCells="1">
              <from>
                <xdr:col>5</xdr:col>
                <xdr:colOff>257175</xdr:colOff>
                <xdr:row>89</xdr:row>
                <xdr:rowOff>57150</xdr:rowOff>
              </from>
              <to>
                <xdr:col>5</xdr:col>
                <xdr:colOff>1171575</xdr:colOff>
                <xdr:row>89</xdr:row>
                <xdr:rowOff>742950</xdr:rowOff>
              </to>
            </anchor>
          </objectPr>
        </oleObject>
      </mc:Choice>
      <mc:Fallback>
        <oleObject progId="Document" dvAspect="DVASPECT_ICON" shapeId="7833" r:id="rId557"/>
      </mc:Fallback>
    </mc:AlternateContent>
    <mc:AlternateContent xmlns:mc="http://schemas.openxmlformats.org/markup-compatibility/2006">
      <mc:Choice Requires="x14">
        <oleObject progId="Document" dvAspect="DVASPECT_ICON" shapeId="7834" r:id="rId559">
          <objectPr defaultSize="0" r:id="rId560">
            <anchor moveWithCells="1" sizeWithCells="1">
              <from>
                <xdr:col>5</xdr:col>
                <xdr:colOff>257175</xdr:colOff>
                <xdr:row>90</xdr:row>
                <xdr:rowOff>57150</xdr:rowOff>
              </from>
              <to>
                <xdr:col>5</xdr:col>
                <xdr:colOff>1171575</xdr:colOff>
                <xdr:row>90</xdr:row>
                <xdr:rowOff>742950</xdr:rowOff>
              </to>
            </anchor>
          </objectPr>
        </oleObject>
      </mc:Choice>
      <mc:Fallback>
        <oleObject progId="Document" dvAspect="DVASPECT_ICON" shapeId="7834" r:id="rId559"/>
      </mc:Fallback>
    </mc:AlternateContent>
    <mc:AlternateContent xmlns:mc="http://schemas.openxmlformats.org/markup-compatibility/2006">
      <mc:Choice Requires="x14">
        <oleObject progId="Document" dvAspect="DVASPECT_ICON" shapeId="7835" r:id="rId561">
          <objectPr defaultSize="0" r:id="rId562">
            <anchor moveWithCells="1" sizeWithCells="1">
              <from>
                <xdr:col>5</xdr:col>
                <xdr:colOff>257175</xdr:colOff>
                <xdr:row>91</xdr:row>
                <xdr:rowOff>57150</xdr:rowOff>
              </from>
              <to>
                <xdr:col>5</xdr:col>
                <xdr:colOff>1171575</xdr:colOff>
                <xdr:row>91</xdr:row>
                <xdr:rowOff>742950</xdr:rowOff>
              </to>
            </anchor>
          </objectPr>
        </oleObject>
      </mc:Choice>
      <mc:Fallback>
        <oleObject progId="Document" dvAspect="DVASPECT_ICON" shapeId="7835" r:id="rId561"/>
      </mc:Fallback>
    </mc:AlternateContent>
    <mc:AlternateContent xmlns:mc="http://schemas.openxmlformats.org/markup-compatibility/2006">
      <mc:Choice Requires="x14">
        <oleObject progId="Document" dvAspect="DVASPECT_ICON" shapeId="7836" r:id="rId563">
          <objectPr defaultSize="0" r:id="rId564">
            <anchor moveWithCells="1" sizeWithCells="1">
              <from>
                <xdr:col>5</xdr:col>
                <xdr:colOff>247650</xdr:colOff>
                <xdr:row>92</xdr:row>
                <xdr:rowOff>66675</xdr:rowOff>
              </from>
              <to>
                <xdr:col>5</xdr:col>
                <xdr:colOff>1162050</xdr:colOff>
                <xdr:row>92</xdr:row>
                <xdr:rowOff>752475</xdr:rowOff>
              </to>
            </anchor>
          </objectPr>
        </oleObject>
      </mc:Choice>
      <mc:Fallback>
        <oleObject progId="Document" dvAspect="DVASPECT_ICON" shapeId="7836" r:id="rId563"/>
      </mc:Fallback>
    </mc:AlternateContent>
    <mc:AlternateContent xmlns:mc="http://schemas.openxmlformats.org/markup-compatibility/2006">
      <mc:Choice Requires="x14">
        <oleObject progId="Document" dvAspect="DVASPECT_ICON" shapeId="7837" r:id="rId565">
          <objectPr defaultSize="0" r:id="rId566">
            <anchor moveWithCells="1" sizeWithCells="1">
              <from>
                <xdr:col>5</xdr:col>
                <xdr:colOff>219075</xdr:colOff>
                <xdr:row>93</xdr:row>
                <xdr:rowOff>95250</xdr:rowOff>
              </from>
              <to>
                <xdr:col>5</xdr:col>
                <xdr:colOff>1133475</xdr:colOff>
                <xdr:row>93</xdr:row>
                <xdr:rowOff>781050</xdr:rowOff>
              </to>
            </anchor>
          </objectPr>
        </oleObject>
      </mc:Choice>
      <mc:Fallback>
        <oleObject progId="Document" dvAspect="DVASPECT_ICON" shapeId="7837" r:id="rId565"/>
      </mc:Fallback>
    </mc:AlternateContent>
    <mc:AlternateContent xmlns:mc="http://schemas.openxmlformats.org/markup-compatibility/2006">
      <mc:Choice Requires="x14">
        <oleObject progId="Document" dvAspect="DVASPECT_ICON" shapeId="7838" r:id="rId567">
          <objectPr defaultSize="0" r:id="rId568">
            <anchor moveWithCells="1" sizeWithCells="1">
              <from>
                <xdr:col>5</xdr:col>
                <xdr:colOff>190500</xdr:colOff>
                <xdr:row>122</xdr:row>
                <xdr:rowOff>38100</xdr:rowOff>
              </from>
              <to>
                <xdr:col>5</xdr:col>
                <xdr:colOff>1104900</xdr:colOff>
                <xdr:row>122</xdr:row>
                <xdr:rowOff>723900</xdr:rowOff>
              </to>
            </anchor>
          </objectPr>
        </oleObject>
      </mc:Choice>
      <mc:Fallback>
        <oleObject progId="Document" dvAspect="DVASPECT_ICON" shapeId="7838" r:id="rId567"/>
      </mc:Fallback>
    </mc:AlternateContent>
    <mc:AlternateContent xmlns:mc="http://schemas.openxmlformats.org/markup-compatibility/2006">
      <mc:Choice Requires="x14">
        <oleObject progId="Document" dvAspect="DVASPECT_ICON" shapeId="7839" r:id="rId569">
          <objectPr defaultSize="0" r:id="rId570">
            <anchor moveWithCells="1" sizeWithCells="1">
              <from>
                <xdr:col>5</xdr:col>
                <xdr:colOff>180975</xdr:colOff>
                <xdr:row>126</xdr:row>
                <xdr:rowOff>47625</xdr:rowOff>
              </from>
              <to>
                <xdr:col>5</xdr:col>
                <xdr:colOff>1095375</xdr:colOff>
                <xdr:row>126</xdr:row>
                <xdr:rowOff>733425</xdr:rowOff>
              </to>
            </anchor>
          </objectPr>
        </oleObject>
      </mc:Choice>
      <mc:Fallback>
        <oleObject progId="Document" dvAspect="DVASPECT_ICON" shapeId="7839" r:id="rId569"/>
      </mc:Fallback>
    </mc:AlternateContent>
    <mc:AlternateContent xmlns:mc="http://schemas.openxmlformats.org/markup-compatibility/2006">
      <mc:Choice Requires="x14">
        <oleObject progId="Document" dvAspect="DVASPECT_ICON" shapeId="7840" r:id="rId571">
          <objectPr defaultSize="0" r:id="rId572">
            <anchor moveWithCells="1" sizeWithCells="1">
              <from>
                <xdr:col>5</xdr:col>
                <xdr:colOff>161925</xdr:colOff>
                <xdr:row>127</xdr:row>
                <xdr:rowOff>38100</xdr:rowOff>
              </from>
              <to>
                <xdr:col>5</xdr:col>
                <xdr:colOff>1076325</xdr:colOff>
                <xdr:row>127</xdr:row>
                <xdr:rowOff>723900</xdr:rowOff>
              </to>
            </anchor>
          </objectPr>
        </oleObject>
      </mc:Choice>
      <mc:Fallback>
        <oleObject progId="Document" dvAspect="DVASPECT_ICON" shapeId="7840" r:id="rId571"/>
      </mc:Fallback>
    </mc:AlternateContent>
    <mc:AlternateContent xmlns:mc="http://schemas.openxmlformats.org/markup-compatibility/2006">
      <mc:Choice Requires="x14">
        <oleObject progId="Document" dvAspect="DVASPECT_ICON" shapeId="7841" r:id="rId573">
          <objectPr defaultSize="0" autoPict="0" r:id="rId574">
            <anchor moveWithCells="1" sizeWithCells="1">
              <from>
                <xdr:col>5</xdr:col>
                <xdr:colOff>180975</xdr:colOff>
                <xdr:row>128</xdr:row>
                <xdr:rowOff>57150</xdr:rowOff>
              </from>
              <to>
                <xdr:col>5</xdr:col>
                <xdr:colOff>1095375</xdr:colOff>
                <xdr:row>128</xdr:row>
                <xdr:rowOff>742950</xdr:rowOff>
              </to>
            </anchor>
          </objectPr>
        </oleObject>
      </mc:Choice>
      <mc:Fallback>
        <oleObject progId="Document" dvAspect="DVASPECT_ICON" shapeId="7841" r:id="rId573"/>
      </mc:Fallback>
    </mc:AlternateContent>
    <mc:AlternateContent xmlns:mc="http://schemas.openxmlformats.org/markup-compatibility/2006">
      <mc:Choice Requires="x14">
        <oleObject progId="Document" dvAspect="DVASPECT_ICON" shapeId="7842" r:id="rId575">
          <objectPr defaultSize="0" r:id="rId576">
            <anchor moveWithCells="1" sizeWithCells="1">
              <from>
                <xdr:col>5</xdr:col>
                <xdr:colOff>171450</xdr:colOff>
                <xdr:row>129</xdr:row>
                <xdr:rowOff>47625</xdr:rowOff>
              </from>
              <to>
                <xdr:col>5</xdr:col>
                <xdr:colOff>1085850</xdr:colOff>
                <xdr:row>129</xdr:row>
                <xdr:rowOff>733425</xdr:rowOff>
              </to>
            </anchor>
          </objectPr>
        </oleObject>
      </mc:Choice>
      <mc:Fallback>
        <oleObject progId="Document" dvAspect="DVASPECT_ICON" shapeId="7842" r:id="rId575"/>
      </mc:Fallback>
    </mc:AlternateContent>
    <mc:AlternateContent xmlns:mc="http://schemas.openxmlformats.org/markup-compatibility/2006">
      <mc:Choice Requires="x14">
        <oleObject progId="Document" dvAspect="DVASPECT_ICON" shapeId="7843" r:id="rId577">
          <objectPr defaultSize="0" autoPict="0" r:id="rId578">
            <anchor moveWithCells="1" sizeWithCells="1">
              <from>
                <xdr:col>5</xdr:col>
                <xdr:colOff>171450</xdr:colOff>
                <xdr:row>130</xdr:row>
                <xdr:rowOff>47625</xdr:rowOff>
              </from>
              <to>
                <xdr:col>5</xdr:col>
                <xdr:colOff>1085850</xdr:colOff>
                <xdr:row>130</xdr:row>
                <xdr:rowOff>733425</xdr:rowOff>
              </to>
            </anchor>
          </objectPr>
        </oleObject>
      </mc:Choice>
      <mc:Fallback>
        <oleObject progId="Document" dvAspect="DVASPECT_ICON" shapeId="7843" r:id="rId577"/>
      </mc:Fallback>
    </mc:AlternateContent>
    <mc:AlternateContent xmlns:mc="http://schemas.openxmlformats.org/markup-compatibility/2006">
      <mc:Choice Requires="x14">
        <oleObject progId="Document" dvAspect="DVASPECT_ICON" shapeId="7844" r:id="rId579">
          <objectPr defaultSize="0" r:id="rId580">
            <anchor moveWithCells="1" sizeWithCells="1">
              <from>
                <xdr:col>5</xdr:col>
                <xdr:colOff>180975</xdr:colOff>
                <xdr:row>131</xdr:row>
                <xdr:rowOff>47625</xdr:rowOff>
              </from>
              <to>
                <xdr:col>5</xdr:col>
                <xdr:colOff>1095375</xdr:colOff>
                <xdr:row>131</xdr:row>
                <xdr:rowOff>733425</xdr:rowOff>
              </to>
            </anchor>
          </objectPr>
        </oleObject>
      </mc:Choice>
      <mc:Fallback>
        <oleObject progId="Document" dvAspect="DVASPECT_ICON" shapeId="7844" r:id="rId579"/>
      </mc:Fallback>
    </mc:AlternateContent>
    <mc:AlternateContent xmlns:mc="http://schemas.openxmlformats.org/markup-compatibility/2006">
      <mc:Choice Requires="x14">
        <oleObject progId="Document" dvAspect="DVASPECT_ICON" shapeId="7845" r:id="rId581">
          <objectPr defaultSize="0" r:id="rId582">
            <anchor moveWithCells="1" sizeWithCells="1">
              <from>
                <xdr:col>5</xdr:col>
                <xdr:colOff>161925</xdr:colOff>
                <xdr:row>132</xdr:row>
                <xdr:rowOff>38100</xdr:rowOff>
              </from>
              <to>
                <xdr:col>5</xdr:col>
                <xdr:colOff>1076325</xdr:colOff>
                <xdr:row>132</xdr:row>
                <xdr:rowOff>723900</xdr:rowOff>
              </to>
            </anchor>
          </objectPr>
        </oleObject>
      </mc:Choice>
      <mc:Fallback>
        <oleObject progId="Document" dvAspect="DVASPECT_ICON" shapeId="7845" r:id="rId581"/>
      </mc:Fallback>
    </mc:AlternateContent>
    <mc:AlternateContent xmlns:mc="http://schemas.openxmlformats.org/markup-compatibility/2006">
      <mc:Choice Requires="x14">
        <oleObject progId="Document" dvAspect="DVASPECT_ICON" shapeId="7846" r:id="rId583">
          <objectPr defaultSize="0" autoPict="0" r:id="rId584">
            <anchor moveWithCells="1" sizeWithCells="1">
              <from>
                <xdr:col>5</xdr:col>
                <xdr:colOff>161925</xdr:colOff>
                <xdr:row>133</xdr:row>
                <xdr:rowOff>38100</xdr:rowOff>
              </from>
              <to>
                <xdr:col>5</xdr:col>
                <xdr:colOff>1076325</xdr:colOff>
                <xdr:row>133</xdr:row>
                <xdr:rowOff>723900</xdr:rowOff>
              </to>
            </anchor>
          </objectPr>
        </oleObject>
      </mc:Choice>
      <mc:Fallback>
        <oleObject progId="Document" dvAspect="DVASPECT_ICON" shapeId="7846" r:id="rId583"/>
      </mc:Fallback>
    </mc:AlternateContent>
    <mc:AlternateContent xmlns:mc="http://schemas.openxmlformats.org/markup-compatibility/2006">
      <mc:Choice Requires="x14">
        <oleObject progId="Document" dvAspect="DVASPECT_ICON" shapeId="7847" r:id="rId585">
          <objectPr defaultSize="0" autoPict="0" r:id="rId586">
            <anchor moveWithCells="1" sizeWithCells="1">
              <from>
                <xdr:col>5</xdr:col>
                <xdr:colOff>190500</xdr:colOff>
                <xdr:row>135</xdr:row>
                <xdr:rowOff>47625</xdr:rowOff>
              </from>
              <to>
                <xdr:col>5</xdr:col>
                <xdr:colOff>1104900</xdr:colOff>
                <xdr:row>135</xdr:row>
                <xdr:rowOff>742950</xdr:rowOff>
              </to>
            </anchor>
          </objectPr>
        </oleObject>
      </mc:Choice>
      <mc:Fallback>
        <oleObject progId="Document" dvAspect="DVASPECT_ICON" shapeId="7847" r:id="rId585"/>
      </mc:Fallback>
    </mc:AlternateContent>
    <mc:AlternateContent xmlns:mc="http://schemas.openxmlformats.org/markup-compatibility/2006">
      <mc:Choice Requires="x14">
        <oleObject progId="Document" dvAspect="DVASPECT_ICON" shapeId="7848" r:id="rId587">
          <objectPr defaultSize="0" autoPict="0" r:id="rId588">
            <anchor moveWithCells="1" sizeWithCells="1">
              <from>
                <xdr:col>5</xdr:col>
                <xdr:colOff>190500</xdr:colOff>
                <xdr:row>136</xdr:row>
                <xdr:rowOff>47625</xdr:rowOff>
              </from>
              <to>
                <xdr:col>5</xdr:col>
                <xdr:colOff>1104900</xdr:colOff>
                <xdr:row>136</xdr:row>
                <xdr:rowOff>704850</xdr:rowOff>
              </to>
            </anchor>
          </objectPr>
        </oleObject>
      </mc:Choice>
      <mc:Fallback>
        <oleObject progId="Document" dvAspect="DVASPECT_ICON" shapeId="7848" r:id="rId587"/>
      </mc:Fallback>
    </mc:AlternateContent>
    <mc:AlternateContent xmlns:mc="http://schemas.openxmlformats.org/markup-compatibility/2006">
      <mc:Choice Requires="x14">
        <oleObject progId="Document" dvAspect="DVASPECT_ICON" shapeId="7849" r:id="rId589">
          <objectPr defaultSize="0" autoPict="0" r:id="rId590">
            <anchor moveWithCells="1" sizeWithCells="1">
              <from>
                <xdr:col>5</xdr:col>
                <xdr:colOff>190500</xdr:colOff>
                <xdr:row>137</xdr:row>
                <xdr:rowOff>47625</xdr:rowOff>
              </from>
              <to>
                <xdr:col>5</xdr:col>
                <xdr:colOff>1104900</xdr:colOff>
                <xdr:row>137</xdr:row>
                <xdr:rowOff>742950</xdr:rowOff>
              </to>
            </anchor>
          </objectPr>
        </oleObject>
      </mc:Choice>
      <mc:Fallback>
        <oleObject progId="Document" dvAspect="DVASPECT_ICON" shapeId="7849" r:id="rId589"/>
      </mc:Fallback>
    </mc:AlternateContent>
    <mc:AlternateContent xmlns:mc="http://schemas.openxmlformats.org/markup-compatibility/2006">
      <mc:Choice Requires="x14">
        <oleObject progId="Document" dvAspect="DVASPECT_ICON" shapeId="7850" r:id="rId591">
          <objectPr defaultSize="0" autoPict="0" r:id="rId592">
            <anchor moveWithCells="1" sizeWithCells="1">
              <from>
                <xdr:col>5</xdr:col>
                <xdr:colOff>190500</xdr:colOff>
                <xdr:row>138</xdr:row>
                <xdr:rowOff>47625</xdr:rowOff>
              </from>
              <to>
                <xdr:col>5</xdr:col>
                <xdr:colOff>1104900</xdr:colOff>
                <xdr:row>138</xdr:row>
                <xdr:rowOff>714375</xdr:rowOff>
              </to>
            </anchor>
          </objectPr>
        </oleObject>
      </mc:Choice>
      <mc:Fallback>
        <oleObject progId="Document" dvAspect="DVASPECT_ICON" shapeId="7850" r:id="rId591"/>
      </mc:Fallback>
    </mc:AlternateContent>
    <mc:AlternateContent xmlns:mc="http://schemas.openxmlformats.org/markup-compatibility/2006">
      <mc:Choice Requires="x14">
        <oleObject progId="Document" dvAspect="DVASPECT_ICON" shapeId="7851" r:id="rId593">
          <objectPr defaultSize="0" autoPict="0" r:id="rId594">
            <anchor moveWithCells="1" sizeWithCells="1">
              <from>
                <xdr:col>5</xdr:col>
                <xdr:colOff>190500</xdr:colOff>
                <xdr:row>139</xdr:row>
                <xdr:rowOff>47625</xdr:rowOff>
              </from>
              <to>
                <xdr:col>5</xdr:col>
                <xdr:colOff>1104900</xdr:colOff>
                <xdr:row>139</xdr:row>
                <xdr:rowOff>714375</xdr:rowOff>
              </to>
            </anchor>
          </objectPr>
        </oleObject>
      </mc:Choice>
      <mc:Fallback>
        <oleObject progId="Document" dvAspect="DVASPECT_ICON" shapeId="7851" r:id="rId593"/>
      </mc:Fallback>
    </mc:AlternateContent>
    <mc:AlternateContent xmlns:mc="http://schemas.openxmlformats.org/markup-compatibility/2006">
      <mc:Choice Requires="x14">
        <oleObject progId="Document" dvAspect="DVASPECT_ICON" shapeId="7852" r:id="rId595">
          <objectPr defaultSize="0" autoPict="0" r:id="rId596">
            <anchor moveWithCells="1" sizeWithCells="1">
              <from>
                <xdr:col>5</xdr:col>
                <xdr:colOff>190500</xdr:colOff>
                <xdr:row>140</xdr:row>
                <xdr:rowOff>47625</xdr:rowOff>
              </from>
              <to>
                <xdr:col>5</xdr:col>
                <xdr:colOff>1104900</xdr:colOff>
                <xdr:row>140</xdr:row>
                <xdr:rowOff>714375</xdr:rowOff>
              </to>
            </anchor>
          </objectPr>
        </oleObject>
      </mc:Choice>
      <mc:Fallback>
        <oleObject progId="Document" dvAspect="DVASPECT_ICON" shapeId="7852" r:id="rId595"/>
      </mc:Fallback>
    </mc:AlternateContent>
    <mc:AlternateContent xmlns:mc="http://schemas.openxmlformats.org/markup-compatibility/2006">
      <mc:Choice Requires="x14">
        <oleObject progId="Document" dvAspect="DVASPECT_ICON" shapeId="7853" r:id="rId597">
          <objectPr defaultSize="0" autoPict="0" r:id="rId598">
            <anchor moveWithCells="1" sizeWithCells="1">
              <from>
                <xdr:col>5</xdr:col>
                <xdr:colOff>190500</xdr:colOff>
                <xdr:row>142</xdr:row>
                <xdr:rowOff>47625</xdr:rowOff>
              </from>
              <to>
                <xdr:col>5</xdr:col>
                <xdr:colOff>1104900</xdr:colOff>
                <xdr:row>142</xdr:row>
                <xdr:rowOff>628650</xdr:rowOff>
              </to>
            </anchor>
          </objectPr>
        </oleObject>
      </mc:Choice>
      <mc:Fallback>
        <oleObject progId="Document" dvAspect="DVASPECT_ICON" shapeId="7853" r:id="rId597"/>
      </mc:Fallback>
    </mc:AlternateContent>
    <mc:AlternateContent xmlns:mc="http://schemas.openxmlformats.org/markup-compatibility/2006">
      <mc:Choice Requires="x14">
        <oleObject progId="Document" dvAspect="DVASPECT_ICON" shapeId="7854" r:id="rId599">
          <objectPr defaultSize="0" autoPict="0" r:id="rId600">
            <anchor moveWithCells="1" sizeWithCells="1">
              <from>
                <xdr:col>5</xdr:col>
                <xdr:colOff>190500</xdr:colOff>
                <xdr:row>143</xdr:row>
                <xdr:rowOff>47625</xdr:rowOff>
              </from>
              <to>
                <xdr:col>5</xdr:col>
                <xdr:colOff>1104900</xdr:colOff>
                <xdr:row>143</xdr:row>
                <xdr:rowOff>628650</xdr:rowOff>
              </to>
            </anchor>
          </objectPr>
        </oleObject>
      </mc:Choice>
      <mc:Fallback>
        <oleObject progId="Document" dvAspect="DVASPECT_ICON" shapeId="7854" r:id="rId599"/>
      </mc:Fallback>
    </mc:AlternateContent>
    <mc:AlternateContent xmlns:mc="http://schemas.openxmlformats.org/markup-compatibility/2006">
      <mc:Choice Requires="x14">
        <oleObject progId="Document" dvAspect="DVASPECT_ICON" shapeId="7855" r:id="rId601">
          <objectPr defaultSize="0" autoPict="0" r:id="rId602">
            <anchor moveWithCells="1" sizeWithCells="1">
              <from>
                <xdr:col>5</xdr:col>
                <xdr:colOff>190500</xdr:colOff>
                <xdr:row>144</xdr:row>
                <xdr:rowOff>47625</xdr:rowOff>
              </from>
              <to>
                <xdr:col>5</xdr:col>
                <xdr:colOff>1104900</xdr:colOff>
                <xdr:row>144</xdr:row>
                <xdr:rowOff>628650</xdr:rowOff>
              </to>
            </anchor>
          </objectPr>
        </oleObject>
      </mc:Choice>
      <mc:Fallback>
        <oleObject progId="Document" dvAspect="DVASPECT_ICON" shapeId="7855" r:id="rId601"/>
      </mc:Fallback>
    </mc:AlternateContent>
    <mc:AlternateContent xmlns:mc="http://schemas.openxmlformats.org/markup-compatibility/2006">
      <mc:Choice Requires="x14">
        <oleObject progId="Document" dvAspect="DVASPECT_ICON" shapeId="7856" r:id="rId603">
          <objectPr defaultSize="0" autoPict="0" r:id="rId604">
            <anchor moveWithCells="1" sizeWithCells="1">
              <from>
                <xdr:col>5</xdr:col>
                <xdr:colOff>190500</xdr:colOff>
                <xdr:row>145</xdr:row>
                <xdr:rowOff>47625</xdr:rowOff>
              </from>
              <to>
                <xdr:col>5</xdr:col>
                <xdr:colOff>1104900</xdr:colOff>
                <xdr:row>145</xdr:row>
                <xdr:rowOff>628650</xdr:rowOff>
              </to>
            </anchor>
          </objectPr>
        </oleObject>
      </mc:Choice>
      <mc:Fallback>
        <oleObject progId="Document" dvAspect="DVASPECT_ICON" shapeId="7856" r:id="rId603"/>
      </mc:Fallback>
    </mc:AlternateContent>
    <mc:AlternateContent xmlns:mc="http://schemas.openxmlformats.org/markup-compatibility/2006">
      <mc:Choice Requires="x14">
        <oleObject progId="Document" dvAspect="DVASPECT_ICON" shapeId="7857" r:id="rId605">
          <objectPr defaultSize="0" autoPict="0" r:id="rId606">
            <anchor moveWithCells="1" sizeWithCells="1">
              <from>
                <xdr:col>5</xdr:col>
                <xdr:colOff>219075</xdr:colOff>
                <xdr:row>146</xdr:row>
                <xdr:rowOff>47625</xdr:rowOff>
              </from>
              <to>
                <xdr:col>5</xdr:col>
                <xdr:colOff>1133475</xdr:colOff>
                <xdr:row>146</xdr:row>
                <xdr:rowOff>733425</xdr:rowOff>
              </to>
            </anchor>
          </objectPr>
        </oleObject>
      </mc:Choice>
      <mc:Fallback>
        <oleObject progId="Document" dvAspect="DVASPECT_ICON" shapeId="7857" r:id="rId605"/>
      </mc:Fallback>
    </mc:AlternateContent>
    <mc:AlternateContent xmlns:mc="http://schemas.openxmlformats.org/markup-compatibility/2006">
      <mc:Choice Requires="x14">
        <oleObject progId="Document" dvAspect="DVASPECT_ICON" shapeId="7858" r:id="rId607">
          <objectPr defaultSize="0" autoPict="0" r:id="rId608">
            <anchor moveWithCells="1" sizeWithCells="1">
              <from>
                <xdr:col>5</xdr:col>
                <xdr:colOff>190500</xdr:colOff>
                <xdr:row>147</xdr:row>
                <xdr:rowOff>47625</xdr:rowOff>
              </from>
              <to>
                <xdr:col>5</xdr:col>
                <xdr:colOff>1104900</xdr:colOff>
                <xdr:row>147</xdr:row>
                <xdr:rowOff>628650</xdr:rowOff>
              </to>
            </anchor>
          </objectPr>
        </oleObject>
      </mc:Choice>
      <mc:Fallback>
        <oleObject progId="Document" dvAspect="DVASPECT_ICON" shapeId="7858" r:id="rId607"/>
      </mc:Fallback>
    </mc:AlternateContent>
    <mc:AlternateContent xmlns:mc="http://schemas.openxmlformats.org/markup-compatibility/2006">
      <mc:Choice Requires="x14">
        <oleObject progId="Document" dvAspect="DVASPECT_ICON" shapeId="7859" r:id="rId609">
          <objectPr defaultSize="0" autoPict="0" r:id="rId610">
            <anchor moveWithCells="1" sizeWithCells="1">
              <from>
                <xdr:col>5</xdr:col>
                <xdr:colOff>190500</xdr:colOff>
                <xdr:row>148</xdr:row>
                <xdr:rowOff>47625</xdr:rowOff>
              </from>
              <to>
                <xdr:col>5</xdr:col>
                <xdr:colOff>1104900</xdr:colOff>
                <xdr:row>148</xdr:row>
                <xdr:rowOff>628650</xdr:rowOff>
              </to>
            </anchor>
          </objectPr>
        </oleObject>
      </mc:Choice>
      <mc:Fallback>
        <oleObject progId="Document" dvAspect="DVASPECT_ICON" shapeId="7859" r:id="rId609"/>
      </mc:Fallback>
    </mc:AlternateContent>
    <mc:AlternateContent xmlns:mc="http://schemas.openxmlformats.org/markup-compatibility/2006">
      <mc:Choice Requires="x14">
        <oleObject progId="Document" dvAspect="DVASPECT_ICON" shapeId="7860" r:id="rId611">
          <objectPr defaultSize="0" autoPict="0" r:id="rId612">
            <anchor moveWithCells="1" sizeWithCells="1">
              <from>
                <xdr:col>5</xdr:col>
                <xdr:colOff>190500</xdr:colOff>
                <xdr:row>150</xdr:row>
                <xdr:rowOff>47625</xdr:rowOff>
              </from>
              <to>
                <xdr:col>5</xdr:col>
                <xdr:colOff>1104900</xdr:colOff>
                <xdr:row>150</xdr:row>
                <xdr:rowOff>628650</xdr:rowOff>
              </to>
            </anchor>
          </objectPr>
        </oleObject>
      </mc:Choice>
      <mc:Fallback>
        <oleObject progId="Document" dvAspect="DVASPECT_ICON" shapeId="7860" r:id="rId611"/>
      </mc:Fallback>
    </mc:AlternateContent>
    <mc:AlternateContent xmlns:mc="http://schemas.openxmlformats.org/markup-compatibility/2006">
      <mc:Choice Requires="x14">
        <oleObject progId="Document" dvAspect="DVASPECT_ICON" shapeId="7861" r:id="rId613">
          <objectPr defaultSize="0" autoPict="0" r:id="rId614">
            <anchor moveWithCells="1" sizeWithCells="1">
              <from>
                <xdr:col>5</xdr:col>
                <xdr:colOff>190500</xdr:colOff>
                <xdr:row>149</xdr:row>
                <xdr:rowOff>47625</xdr:rowOff>
              </from>
              <to>
                <xdr:col>5</xdr:col>
                <xdr:colOff>1104900</xdr:colOff>
                <xdr:row>149</xdr:row>
                <xdr:rowOff>628650</xdr:rowOff>
              </to>
            </anchor>
          </objectPr>
        </oleObject>
      </mc:Choice>
      <mc:Fallback>
        <oleObject progId="Document" dvAspect="DVASPECT_ICON" shapeId="7861" r:id="rId613"/>
      </mc:Fallback>
    </mc:AlternateContent>
    <mc:AlternateContent xmlns:mc="http://schemas.openxmlformats.org/markup-compatibility/2006">
      <mc:Choice Requires="x14">
        <oleObject progId="Document" dvAspect="DVASPECT_ICON" shapeId="7862" r:id="rId615">
          <objectPr defaultSize="0" r:id="rId616">
            <anchor moveWithCells="1" sizeWithCells="1">
              <from>
                <xdr:col>5</xdr:col>
                <xdr:colOff>219075</xdr:colOff>
                <xdr:row>151</xdr:row>
                <xdr:rowOff>47625</xdr:rowOff>
              </from>
              <to>
                <xdr:col>5</xdr:col>
                <xdr:colOff>1133475</xdr:colOff>
                <xdr:row>151</xdr:row>
                <xdr:rowOff>733425</xdr:rowOff>
              </to>
            </anchor>
          </objectPr>
        </oleObject>
      </mc:Choice>
      <mc:Fallback>
        <oleObject progId="Document" dvAspect="DVASPECT_ICON" shapeId="7862" r:id="rId615"/>
      </mc:Fallback>
    </mc:AlternateContent>
    <mc:AlternateContent xmlns:mc="http://schemas.openxmlformats.org/markup-compatibility/2006">
      <mc:Choice Requires="x14">
        <oleObject progId="Document" dvAspect="DVASPECT_ICON" shapeId="7863" r:id="rId617">
          <objectPr defaultSize="0" autoPict="0" r:id="rId618">
            <anchor moveWithCells="1" sizeWithCells="1">
              <from>
                <xdr:col>5</xdr:col>
                <xdr:colOff>180975</xdr:colOff>
                <xdr:row>153</xdr:row>
                <xdr:rowOff>38100</xdr:rowOff>
              </from>
              <to>
                <xdr:col>5</xdr:col>
                <xdr:colOff>1095375</xdr:colOff>
                <xdr:row>153</xdr:row>
                <xdr:rowOff>723900</xdr:rowOff>
              </to>
            </anchor>
          </objectPr>
        </oleObject>
      </mc:Choice>
      <mc:Fallback>
        <oleObject progId="Document" dvAspect="DVASPECT_ICON" shapeId="7863" r:id="rId617"/>
      </mc:Fallback>
    </mc:AlternateContent>
    <mc:AlternateContent xmlns:mc="http://schemas.openxmlformats.org/markup-compatibility/2006">
      <mc:Choice Requires="x14">
        <oleObject progId="Document" dvAspect="DVASPECT_ICON" shapeId="7864" r:id="rId619">
          <objectPr defaultSize="0" autoPict="0" r:id="rId620">
            <anchor moveWithCells="1" sizeWithCells="1">
              <from>
                <xdr:col>5</xdr:col>
                <xdr:colOff>228600</xdr:colOff>
                <xdr:row>154</xdr:row>
                <xdr:rowOff>38100</xdr:rowOff>
              </from>
              <to>
                <xdr:col>5</xdr:col>
                <xdr:colOff>1143000</xdr:colOff>
                <xdr:row>154</xdr:row>
                <xdr:rowOff>723900</xdr:rowOff>
              </to>
            </anchor>
          </objectPr>
        </oleObject>
      </mc:Choice>
      <mc:Fallback>
        <oleObject progId="Document" dvAspect="DVASPECT_ICON" shapeId="7864" r:id="rId619"/>
      </mc:Fallback>
    </mc:AlternateContent>
    <mc:AlternateContent xmlns:mc="http://schemas.openxmlformats.org/markup-compatibility/2006">
      <mc:Choice Requires="x14">
        <oleObject progId="Document" dvAspect="DVASPECT_ICON" shapeId="7865" r:id="rId621">
          <objectPr defaultSize="0" autoPict="0" r:id="rId622">
            <anchor moveWithCells="1" sizeWithCells="1">
              <from>
                <xdr:col>5</xdr:col>
                <xdr:colOff>190500</xdr:colOff>
                <xdr:row>156</xdr:row>
                <xdr:rowOff>47625</xdr:rowOff>
              </from>
              <to>
                <xdr:col>5</xdr:col>
                <xdr:colOff>1104900</xdr:colOff>
                <xdr:row>156</xdr:row>
                <xdr:rowOff>628650</xdr:rowOff>
              </to>
            </anchor>
          </objectPr>
        </oleObject>
      </mc:Choice>
      <mc:Fallback>
        <oleObject progId="Document" dvAspect="DVASPECT_ICON" shapeId="7865" r:id="rId621"/>
      </mc:Fallback>
    </mc:AlternateContent>
    <mc:AlternateContent xmlns:mc="http://schemas.openxmlformats.org/markup-compatibility/2006">
      <mc:Choice Requires="x14">
        <oleObject progId="Document" dvAspect="DVASPECT_ICON" shapeId="7866" r:id="rId623">
          <objectPr defaultSize="0" autoPict="0" r:id="rId624">
            <anchor moveWithCells="1" sizeWithCells="1">
              <from>
                <xdr:col>5</xdr:col>
                <xdr:colOff>190500</xdr:colOff>
                <xdr:row>157</xdr:row>
                <xdr:rowOff>47625</xdr:rowOff>
              </from>
              <to>
                <xdr:col>5</xdr:col>
                <xdr:colOff>1104900</xdr:colOff>
                <xdr:row>157</xdr:row>
                <xdr:rowOff>628650</xdr:rowOff>
              </to>
            </anchor>
          </objectPr>
        </oleObject>
      </mc:Choice>
      <mc:Fallback>
        <oleObject progId="Document" dvAspect="DVASPECT_ICON" shapeId="7866" r:id="rId623"/>
      </mc:Fallback>
    </mc:AlternateContent>
    <mc:AlternateContent xmlns:mc="http://schemas.openxmlformats.org/markup-compatibility/2006">
      <mc:Choice Requires="x14">
        <oleObject progId="Document" dvAspect="DVASPECT_ICON" shapeId="7867" r:id="rId625">
          <objectPr defaultSize="0" autoPict="0" r:id="rId626">
            <anchor moveWithCells="1" sizeWithCells="1">
              <from>
                <xdr:col>5</xdr:col>
                <xdr:colOff>190500</xdr:colOff>
                <xdr:row>158</xdr:row>
                <xdr:rowOff>47625</xdr:rowOff>
              </from>
              <to>
                <xdr:col>5</xdr:col>
                <xdr:colOff>1104900</xdr:colOff>
                <xdr:row>158</xdr:row>
                <xdr:rowOff>628650</xdr:rowOff>
              </to>
            </anchor>
          </objectPr>
        </oleObject>
      </mc:Choice>
      <mc:Fallback>
        <oleObject progId="Document" dvAspect="DVASPECT_ICON" shapeId="7867" r:id="rId625"/>
      </mc:Fallback>
    </mc:AlternateContent>
    <mc:AlternateContent xmlns:mc="http://schemas.openxmlformats.org/markup-compatibility/2006">
      <mc:Choice Requires="x14">
        <oleObject progId="Document" dvAspect="DVASPECT_ICON" shapeId="7868" r:id="rId627">
          <objectPr defaultSize="0" autoPict="0" r:id="rId628">
            <anchor moveWithCells="1" sizeWithCells="1">
              <from>
                <xdr:col>5</xdr:col>
                <xdr:colOff>190500</xdr:colOff>
                <xdr:row>159</xdr:row>
                <xdr:rowOff>47625</xdr:rowOff>
              </from>
              <to>
                <xdr:col>5</xdr:col>
                <xdr:colOff>1104900</xdr:colOff>
                <xdr:row>159</xdr:row>
                <xdr:rowOff>628650</xdr:rowOff>
              </to>
            </anchor>
          </objectPr>
        </oleObject>
      </mc:Choice>
      <mc:Fallback>
        <oleObject progId="Document" dvAspect="DVASPECT_ICON" shapeId="7868" r:id="rId627"/>
      </mc:Fallback>
    </mc:AlternateContent>
    <mc:AlternateContent xmlns:mc="http://schemas.openxmlformats.org/markup-compatibility/2006">
      <mc:Choice Requires="x14">
        <oleObject progId="Document" dvAspect="DVASPECT_ICON" shapeId="7869" r:id="rId629">
          <objectPr defaultSize="0" autoPict="0" r:id="rId630">
            <anchor moveWithCells="1" sizeWithCells="1">
              <from>
                <xdr:col>5</xdr:col>
                <xdr:colOff>190500</xdr:colOff>
                <xdr:row>160</xdr:row>
                <xdr:rowOff>47625</xdr:rowOff>
              </from>
              <to>
                <xdr:col>5</xdr:col>
                <xdr:colOff>1104900</xdr:colOff>
                <xdr:row>160</xdr:row>
                <xdr:rowOff>628650</xdr:rowOff>
              </to>
            </anchor>
          </objectPr>
        </oleObject>
      </mc:Choice>
      <mc:Fallback>
        <oleObject progId="Document" dvAspect="DVASPECT_ICON" shapeId="7869" r:id="rId629"/>
      </mc:Fallback>
    </mc:AlternateContent>
    <mc:AlternateContent xmlns:mc="http://schemas.openxmlformats.org/markup-compatibility/2006">
      <mc:Choice Requires="x14">
        <oleObject progId="Document" dvAspect="DVASPECT_ICON" shapeId="7870" r:id="rId631">
          <objectPr defaultSize="0" autoPict="0" r:id="rId632">
            <anchor moveWithCells="1" sizeWithCells="1">
              <from>
                <xdr:col>5</xdr:col>
                <xdr:colOff>190500</xdr:colOff>
                <xdr:row>161</xdr:row>
                <xdr:rowOff>47625</xdr:rowOff>
              </from>
              <to>
                <xdr:col>5</xdr:col>
                <xdr:colOff>1104900</xdr:colOff>
                <xdr:row>161</xdr:row>
                <xdr:rowOff>628650</xdr:rowOff>
              </to>
            </anchor>
          </objectPr>
        </oleObject>
      </mc:Choice>
      <mc:Fallback>
        <oleObject progId="Document" dvAspect="DVASPECT_ICON" shapeId="7870" r:id="rId631"/>
      </mc:Fallback>
    </mc:AlternateContent>
    <mc:AlternateContent xmlns:mc="http://schemas.openxmlformats.org/markup-compatibility/2006">
      <mc:Choice Requires="x14">
        <oleObject progId="Document" dvAspect="DVASPECT_ICON" shapeId="7871" r:id="rId633">
          <objectPr defaultSize="0" autoPict="0" r:id="rId634">
            <anchor moveWithCells="1" sizeWithCells="1">
              <from>
                <xdr:col>5</xdr:col>
                <xdr:colOff>190500</xdr:colOff>
                <xdr:row>162</xdr:row>
                <xdr:rowOff>47625</xdr:rowOff>
              </from>
              <to>
                <xdr:col>5</xdr:col>
                <xdr:colOff>1104900</xdr:colOff>
                <xdr:row>162</xdr:row>
                <xdr:rowOff>628650</xdr:rowOff>
              </to>
            </anchor>
          </objectPr>
        </oleObject>
      </mc:Choice>
      <mc:Fallback>
        <oleObject progId="Document" dvAspect="DVASPECT_ICON" shapeId="7871" r:id="rId633"/>
      </mc:Fallback>
    </mc:AlternateContent>
    <mc:AlternateContent xmlns:mc="http://schemas.openxmlformats.org/markup-compatibility/2006">
      <mc:Choice Requires="x14">
        <oleObject progId="Document" dvAspect="DVASPECT_ICON" shapeId="7872" r:id="rId635">
          <objectPr defaultSize="0" autoPict="0" r:id="rId636">
            <anchor moveWithCells="1" sizeWithCells="1">
              <from>
                <xdr:col>5</xdr:col>
                <xdr:colOff>190500</xdr:colOff>
                <xdr:row>164</xdr:row>
                <xdr:rowOff>47625</xdr:rowOff>
              </from>
              <to>
                <xdr:col>5</xdr:col>
                <xdr:colOff>1104900</xdr:colOff>
                <xdr:row>164</xdr:row>
                <xdr:rowOff>714375</xdr:rowOff>
              </to>
            </anchor>
          </objectPr>
        </oleObject>
      </mc:Choice>
      <mc:Fallback>
        <oleObject progId="Document" dvAspect="DVASPECT_ICON" shapeId="7872" r:id="rId635"/>
      </mc:Fallback>
    </mc:AlternateContent>
    <mc:AlternateContent xmlns:mc="http://schemas.openxmlformats.org/markup-compatibility/2006">
      <mc:Choice Requires="x14">
        <oleObject progId="Document" dvAspect="DVASPECT_ICON" shapeId="7873" r:id="rId637">
          <objectPr defaultSize="0" autoPict="0" r:id="rId638">
            <anchor moveWithCells="1" sizeWithCells="1">
              <from>
                <xdr:col>5</xdr:col>
                <xdr:colOff>190500</xdr:colOff>
                <xdr:row>165</xdr:row>
                <xdr:rowOff>47625</xdr:rowOff>
              </from>
              <to>
                <xdr:col>5</xdr:col>
                <xdr:colOff>1104900</xdr:colOff>
                <xdr:row>165</xdr:row>
                <xdr:rowOff>714375</xdr:rowOff>
              </to>
            </anchor>
          </objectPr>
        </oleObject>
      </mc:Choice>
      <mc:Fallback>
        <oleObject progId="Document" dvAspect="DVASPECT_ICON" shapeId="7873" r:id="rId637"/>
      </mc:Fallback>
    </mc:AlternateContent>
    <mc:AlternateContent xmlns:mc="http://schemas.openxmlformats.org/markup-compatibility/2006">
      <mc:Choice Requires="x14">
        <oleObject progId="Document" dvAspect="DVASPECT_ICON" shapeId="7874" r:id="rId639">
          <objectPr defaultSize="0" autoPict="0" r:id="rId640">
            <anchor moveWithCells="1" sizeWithCells="1">
              <from>
                <xdr:col>5</xdr:col>
                <xdr:colOff>200025</xdr:colOff>
                <xdr:row>166</xdr:row>
                <xdr:rowOff>76200</xdr:rowOff>
              </from>
              <to>
                <xdr:col>5</xdr:col>
                <xdr:colOff>1114425</xdr:colOff>
                <xdr:row>166</xdr:row>
                <xdr:rowOff>714375</xdr:rowOff>
              </to>
            </anchor>
          </objectPr>
        </oleObject>
      </mc:Choice>
      <mc:Fallback>
        <oleObject progId="Document" dvAspect="DVASPECT_ICON" shapeId="7874" r:id="rId639"/>
      </mc:Fallback>
    </mc:AlternateContent>
    <mc:AlternateContent xmlns:mc="http://schemas.openxmlformats.org/markup-compatibility/2006">
      <mc:Choice Requires="x14">
        <oleObject progId="Document" dvAspect="DVASPECT_ICON" shapeId="7876" r:id="rId641">
          <objectPr defaultSize="0" autoPict="0" r:id="rId642">
            <anchor moveWithCells="1" sizeWithCells="1">
              <from>
                <xdr:col>5</xdr:col>
                <xdr:colOff>190500</xdr:colOff>
                <xdr:row>168</xdr:row>
                <xdr:rowOff>47625</xdr:rowOff>
              </from>
              <to>
                <xdr:col>5</xdr:col>
                <xdr:colOff>1104900</xdr:colOff>
                <xdr:row>168</xdr:row>
                <xdr:rowOff>714375</xdr:rowOff>
              </to>
            </anchor>
          </objectPr>
        </oleObject>
      </mc:Choice>
      <mc:Fallback>
        <oleObject progId="Document" dvAspect="DVASPECT_ICON" shapeId="7876" r:id="rId641"/>
      </mc:Fallback>
    </mc:AlternateContent>
    <mc:AlternateContent xmlns:mc="http://schemas.openxmlformats.org/markup-compatibility/2006">
      <mc:Choice Requires="x14">
        <oleObject progId="Document" dvAspect="DVASPECT_ICON" shapeId="7877" r:id="rId643">
          <objectPr defaultSize="0" r:id="rId644">
            <anchor moveWithCells="1" sizeWithCells="1">
              <from>
                <xdr:col>5</xdr:col>
                <xdr:colOff>190500</xdr:colOff>
                <xdr:row>169</xdr:row>
                <xdr:rowOff>47625</xdr:rowOff>
              </from>
              <to>
                <xdr:col>5</xdr:col>
                <xdr:colOff>1104900</xdr:colOff>
                <xdr:row>169</xdr:row>
                <xdr:rowOff>714375</xdr:rowOff>
              </to>
            </anchor>
          </objectPr>
        </oleObject>
      </mc:Choice>
      <mc:Fallback>
        <oleObject progId="Document" dvAspect="DVASPECT_ICON" shapeId="7877" r:id="rId643"/>
      </mc:Fallback>
    </mc:AlternateContent>
    <mc:AlternateContent xmlns:mc="http://schemas.openxmlformats.org/markup-compatibility/2006">
      <mc:Choice Requires="x14">
        <oleObject progId="Document" dvAspect="DVASPECT_ICON" shapeId="7878" r:id="rId645">
          <objectPr defaultSize="0" autoPict="0" r:id="rId646">
            <anchor moveWithCells="1" sizeWithCells="1">
              <from>
                <xdr:col>5</xdr:col>
                <xdr:colOff>190500</xdr:colOff>
                <xdr:row>171</xdr:row>
                <xdr:rowOff>47625</xdr:rowOff>
              </from>
              <to>
                <xdr:col>5</xdr:col>
                <xdr:colOff>1104900</xdr:colOff>
                <xdr:row>171</xdr:row>
                <xdr:rowOff>628650</xdr:rowOff>
              </to>
            </anchor>
          </objectPr>
        </oleObject>
      </mc:Choice>
      <mc:Fallback>
        <oleObject progId="Document" dvAspect="DVASPECT_ICON" shapeId="7878" r:id="rId645"/>
      </mc:Fallback>
    </mc:AlternateContent>
    <mc:AlternateContent xmlns:mc="http://schemas.openxmlformats.org/markup-compatibility/2006">
      <mc:Choice Requires="x14">
        <oleObject progId="Document" dvAspect="DVASPECT_ICON" shapeId="7879" r:id="rId647">
          <objectPr defaultSize="0" autoPict="0" r:id="rId648">
            <anchor moveWithCells="1" sizeWithCells="1">
              <from>
                <xdr:col>5</xdr:col>
                <xdr:colOff>190500</xdr:colOff>
                <xdr:row>172</xdr:row>
                <xdr:rowOff>47625</xdr:rowOff>
              </from>
              <to>
                <xdr:col>5</xdr:col>
                <xdr:colOff>1104900</xdr:colOff>
                <xdr:row>172</xdr:row>
                <xdr:rowOff>628650</xdr:rowOff>
              </to>
            </anchor>
          </objectPr>
        </oleObject>
      </mc:Choice>
      <mc:Fallback>
        <oleObject progId="Document" dvAspect="DVASPECT_ICON" shapeId="7879" r:id="rId647"/>
      </mc:Fallback>
    </mc:AlternateContent>
    <mc:AlternateContent xmlns:mc="http://schemas.openxmlformats.org/markup-compatibility/2006">
      <mc:Choice Requires="x14">
        <oleObject progId="Document" dvAspect="DVASPECT_ICON" shapeId="7880" r:id="rId649">
          <objectPr defaultSize="0" autoPict="0" r:id="rId650">
            <anchor moveWithCells="1" sizeWithCells="1">
              <from>
                <xdr:col>5</xdr:col>
                <xdr:colOff>190500</xdr:colOff>
                <xdr:row>173</xdr:row>
                <xdr:rowOff>47625</xdr:rowOff>
              </from>
              <to>
                <xdr:col>5</xdr:col>
                <xdr:colOff>1104900</xdr:colOff>
                <xdr:row>173</xdr:row>
                <xdr:rowOff>628650</xdr:rowOff>
              </to>
            </anchor>
          </objectPr>
        </oleObject>
      </mc:Choice>
      <mc:Fallback>
        <oleObject progId="Document" dvAspect="DVASPECT_ICON" shapeId="7880" r:id="rId649"/>
      </mc:Fallback>
    </mc:AlternateContent>
    <mc:AlternateContent xmlns:mc="http://schemas.openxmlformats.org/markup-compatibility/2006">
      <mc:Choice Requires="x14">
        <oleObject progId="Document" dvAspect="DVASPECT_ICON" shapeId="7881" r:id="rId651">
          <objectPr defaultSize="0" autoPict="0" r:id="rId652">
            <anchor moveWithCells="1" sizeWithCells="1">
              <from>
                <xdr:col>5</xdr:col>
                <xdr:colOff>190500</xdr:colOff>
                <xdr:row>174</xdr:row>
                <xdr:rowOff>47625</xdr:rowOff>
              </from>
              <to>
                <xdr:col>5</xdr:col>
                <xdr:colOff>1104900</xdr:colOff>
                <xdr:row>174</xdr:row>
                <xdr:rowOff>628650</xdr:rowOff>
              </to>
            </anchor>
          </objectPr>
        </oleObject>
      </mc:Choice>
      <mc:Fallback>
        <oleObject progId="Document" dvAspect="DVASPECT_ICON" shapeId="7881" r:id="rId651"/>
      </mc:Fallback>
    </mc:AlternateContent>
    <mc:AlternateContent xmlns:mc="http://schemas.openxmlformats.org/markup-compatibility/2006">
      <mc:Choice Requires="x14">
        <oleObject progId="Document" dvAspect="DVASPECT_ICON" shapeId="7882" r:id="rId653">
          <objectPr defaultSize="0" autoPict="0" r:id="rId654">
            <anchor moveWithCells="1" sizeWithCells="1">
              <from>
                <xdr:col>5</xdr:col>
                <xdr:colOff>190500</xdr:colOff>
                <xdr:row>175</xdr:row>
                <xdr:rowOff>47625</xdr:rowOff>
              </from>
              <to>
                <xdr:col>5</xdr:col>
                <xdr:colOff>1104900</xdr:colOff>
                <xdr:row>175</xdr:row>
                <xdr:rowOff>628650</xdr:rowOff>
              </to>
            </anchor>
          </objectPr>
        </oleObject>
      </mc:Choice>
      <mc:Fallback>
        <oleObject progId="Document" dvAspect="DVASPECT_ICON" shapeId="7882" r:id="rId653"/>
      </mc:Fallback>
    </mc:AlternateContent>
    <mc:AlternateContent xmlns:mc="http://schemas.openxmlformats.org/markup-compatibility/2006">
      <mc:Choice Requires="x14">
        <oleObject progId="Document" dvAspect="DVASPECT_ICON" shapeId="7883" r:id="rId655">
          <objectPr defaultSize="0" r:id="rId656">
            <anchor moveWithCells="1" sizeWithCells="1">
              <from>
                <xdr:col>5</xdr:col>
                <xdr:colOff>209550</xdr:colOff>
                <xdr:row>176</xdr:row>
                <xdr:rowOff>38100</xdr:rowOff>
              </from>
              <to>
                <xdr:col>5</xdr:col>
                <xdr:colOff>1123950</xdr:colOff>
                <xdr:row>176</xdr:row>
                <xdr:rowOff>723900</xdr:rowOff>
              </to>
            </anchor>
          </objectPr>
        </oleObject>
      </mc:Choice>
      <mc:Fallback>
        <oleObject progId="Document" dvAspect="DVASPECT_ICON" shapeId="7883" r:id="rId655"/>
      </mc:Fallback>
    </mc:AlternateContent>
    <mc:AlternateContent xmlns:mc="http://schemas.openxmlformats.org/markup-compatibility/2006">
      <mc:Choice Requires="x14">
        <oleObject progId="Worksheet" dvAspect="DVASPECT_ICON" shapeId="7884" r:id="rId657">
          <objectPr defaultSize="0" autoPict="0" r:id="rId658">
            <anchor moveWithCells="1" sizeWithCells="1">
              <from>
                <xdr:col>5</xdr:col>
                <xdr:colOff>238125</xdr:colOff>
                <xdr:row>178</xdr:row>
                <xdr:rowOff>47625</xdr:rowOff>
              </from>
              <to>
                <xdr:col>5</xdr:col>
                <xdr:colOff>1152525</xdr:colOff>
                <xdr:row>178</xdr:row>
                <xdr:rowOff>628650</xdr:rowOff>
              </to>
            </anchor>
          </objectPr>
        </oleObject>
      </mc:Choice>
      <mc:Fallback>
        <oleObject progId="Worksheet" dvAspect="DVASPECT_ICON" shapeId="7884" r:id="rId657"/>
      </mc:Fallback>
    </mc:AlternateContent>
    <mc:AlternateContent xmlns:mc="http://schemas.openxmlformats.org/markup-compatibility/2006">
      <mc:Choice Requires="x14">
        <oleObject progId="Worksheet" dvAspect="DVASPECT_ICON" shapeId="7885" r:id="rId659">
          <objectPr defaultSize="0" autoPict="0" r:id="rId660">
            <anchor moveWithCells="1" sizeWithCells="1">
              <from>
                <xdr:col>5</xdr:col>
                <xdr:colOff>190500</xdr:colOff>
                <xdr:row>179</xdr:row>
                <xdr:rowOff>47625</xdr:rowOff>
              </from>
              <to>
                <xdr:col>5</xdr:col>
                <xdr:colOff>1104900</xdr:colOff>
                <xdr:row>179</xdr:row>
                <xdr:rowOff>628650</xdr:rowOff>
              </to>
            </anchor>
          </objectPr>
        </oleObject>
      </mc:Choice>
      <mc:Fallback>
        <oleObject progId="Worksheet" dvAspect="DVASPECT_ICON" shapeId="7885" r:id="rId659"/>
      </mc:Fallback>
    </mc:AlternateContent>
    <mc:AlternateContent xmlns:mc="http://schemas.openxmlformats.org/markup-compatibility/2006">
      <mc:Choice Requires="x14">
        <oleObject progId="Worksheet" dvAspect="DVASPECT_ICON" shapeId="7886" r:id="rId661">
          <objectPr defaultSize="0" autoPict="0" r:id="rId660">
            <anchor moveWithCells="1" sizeWithCells="1">
              <from>
                <xdr:col>5</xdr:col>
                <xdr:colOff>190500</xdr:colOff>
                <xdr:row>180</xdr:row>
                <xdr:rowOff>47625</xdr:rowOff>
              </from>
              <to>
                <xdr:col>5</xdr:col>
                <xdr:colOff>1104900</xdr:colOff>
                <xdr:row>180</xdr:row>
                <xdr:rowOff>628650</xdr:rowOff>
              </to>
            </anchor>
          </objectPr>
        </oleObject>
      </mc:Choice>
      <mc:Fallback>
        <oleObject progId="Worksheet" dvAspect="DVASPECT_ICON" shapeId="7886" r:id="rId661"/>
      </mc:Fallback>
    </mc:AlternateContent>
    <mc:AlternateContent xmlns:mc="http://schemas.openxmlformats.org/markup-compatibility/2006">
      <mc:Choice Requires="x14">
        <oleObject progId="Document" dvAspect="DVASPECT_ICON" shapeId="7887" r:id="rId662">
          <objectPr defaultSize="0" autoPict="0" r:id="rId663">
            <anchor moveWithCells="1" sizeWithCells="1">
              <from>
                <xdr:col>5</xdr:col>
                <xdr:colOff>295275</xdr:colOff>
                <xdr:row>182</xdr:row>
                <xdr:rowOff>38100</xdr:rowOff>
              </from>
              <to>
                <xdr:col>5</xdr:col>
                <xdr:colOff>1209675</xdr:colOff>
                <xdr:row>182</xdr:row>
                <xdr:rowOff>723900</xdr:rowOff>
              </to>
            </anchor>
          </objectPr>
        </oleObject>
      </mc:Choice>
      <mc:Fallback>
        <oleObject progId="Document" dvAspect="DVASPECT_ICON" shapeId="7887" r:id="rId662"/>
      </mc:Fallback>
    </mc:AlternateContent>
    <mc:AlternateContent xmlns:mc="http://schemas.openxmlformats.org/markup-compatibility/2006">
      <mc:Choice Requires="x14">
        <oleObject progId="Document" dvAspect="DVASPECT_ICON" shapeId="7888" r:id="rId664">
          <objectPr defaultSize="0" r:id="rId665">
            <anchor moveWithCells="1" sizeWithCells="1">
              <from>
                <xdr:col>5</xdr:col>
                <xdr:colOff>295275</xdr:colOff>
                <xdr:row>183</xdr:row>
                <xdr:rowOff>38100</xdr:rowOff>
              </from>
              <to>
                <xdr:col>5</xdr:col>
                <xdr:colOff>1209675</xdr:colOff>
                <xdr:row>183</xdr:row>
                <xdr:rowOff>723900</xdr:rowOff>
              </to>
            </anchor>
          </objectPr>
        </oleObject>
      </mc:Choice>
      <mc:Fallback>
        <oleObject progId="Document" dvAspect="DVASPECT_ICON" shapeId="7888" r:id="rId664"/>
      </mc:Fallback>
    </mc:AlternateContent>
    <mc:AlternateContent xmlns:mc="http://schemas.openxmlformats.org/markup-compatibility/2006">
      <mc:Choice Requires="x14">
        <oleObject progId="Document" dvAspect="DVASPECT_ICON" shapeId="7889" r:id="rId666">
          <objectPr defaultSize="0" r:id="rId667">
            <anchor moveWithCells="1" sizeWithCells="1">
              <from>
                <xdr:col>5</xdr:col>
                <xdr:colOff>295275</xdr:colOff>
                <xdr:row>184</xdr:row>
                <xdr:rowOff>38100</xdr:rowOff>
              </from>
              <to>
                <xdr:col>5</xdr:col>
                <xdr:colOff>1209675</xdr:colOff>
                <xdr:row>184</xdr:row>
                <xdr:rowOff>723900</xdr:rowOff>
              </to>
            </anchor>
          </objectPr>
        </oleObject>
      </mc:Choice>
      <mc:Fallback>
        <oleObject progId="Document" dvAspect="DVASPECT_ICON" shapeId="7889" r:id="rId666"/>
      </mc:Fallback>
    </mc:AlternateContent>
    <mc:AlternateContent xmlns:mc="http://schemas.openxmlformats.org/markup-compatibility/2006">
      <mc:Choice Requires="x14">
        <oleObject progId="Document" dvAspect="DVASPECT_ICON" shapeId="7890" r:id="rId668">
          <objectPr defaultSize="0" autoPict="0" r:id="rId669">
            <anchor moveWithCells="1" sizeWithCells="1">
              <from>
                <xdr:col>5</xdr:col>
                <xdr:colOff>295275</xdr:colOff>
                <xdr:row>185</xdr:row>
                <xdr:rowOff>38100</xdr:rowOff>
              </from>
              <to>
                <xdr:col>5</xdr:col>
                <xdr:colOff>1209675</xdr:colOff>
                <xdr:row>185</xdr:row>
                <xdr:rowOff>723900</xdr:rowOff>
              </to>
            </anchor>
          </objectPr>
        </oleObject>
      </mc:Choice>
      <mc:Fallback>
        <oleObject progId="Document" dvAspect="DVASPECT_ICON" shapeId="7890" r:id="rId668"/>
      </mc:Fallback>
    </mc:AlternateContent>
    <mc:AlternateContent xmlns:mc="http://schemas.openxmlformats.org/markup-compatibility/2006">
      <mc:Choice Requires="x14">
        <oleObject progId="Document" dvAspect="DVASPECT_ICON" shapeId="7891" r:id="rId670">
          <objectPr defaultSize="0" autoPict="0" r:id="rId671">
            <anchor moveWithCells="1" sizeWithCells="1">
              <from>
                <xdr:col>5</xdr:col>
                <xdr:colOff>276225</xdr:colOff>
                <xdr:row>187</xdr:row>
                <xdr:rowOff>104775</xdr:rowOff>
              </from>
              <to>
                <xdr:col>5</xdr:col>
                <xdr:colOff>1190625</xdr:colOff>
                <xdr:row>187</xdr:row>
                <xdr:rowOff>695325</xdr:rowOff>
              </to>
            </anchor>
          </objectPr>
        </oleObject>
      </mc:Choice>
      <mc:Fallback>
        <oleObject progId="Document" dvAspect="DVASPECT_ICON" shapeId="7891" r:id="rId670"/>
      </mc:Fallback>
    </mc:AlternateContent>
    <mc:AlternateContent xmlns:mc="http://schemas.openxmlformats.org/markup-compatibility/2006">
      <mc:Choice Requires="x14">
        <oleObject progId="Document" dvAspect="DVASPECT_ICON" shapeId="7892" r:id="rId672">
          <objectPr defaultSize="0" autoPict="0" r:id="rId673">
            <anchor moveWithCells="1" sizeWithCells="1">
              <from>
                <xdr:col>5</xdr:col>
                <xdr:colOff>190500</xdr:colOff>
                <xdr:row>188</xdr:row>
                <xdr:rowOff>47625</xdr:rowOff>
              </from>
              <to>
                <xdr:col>5</xdr:col>
                <xdr:colOff>1104900</xdr:colOff>
                <xdr:row>188</xdr:row>
                <xdr:rowOff>628650</xdr:rowOff>
              </to>
            </anchor>
          </objectPr>
        </oleObject>
      </mc:Choice>
      <mc:Fallback>
        <oleObject progId="Document" dvAspect="DVASPECT_ICON" shapeId="7892" r:id="rId672"/>
      </mc:Fallback>
    </mc:AlternateContent>
    <mc:AlternateContent xmlns:mc="http://schemas.openxmlformats.org/markup-compatibility/2006">
      <mc:Choice Requires="x14">
        <oleObject progId="Document" dvAspect="DVASPECT_ICON" shapeId="7893" r:id="rId674">
          <objectPr defaultSize="0" autoPict="0" r:id="rId675">
            <anchor moveWithCells="1" sizeWithCells="1">
              <from>
                <xdr:col>5</xdr:col>
                <xdr:colOff>190500</xdr:colOff>
                <xdr:row>189</xdr:row>
                <xdr:rowOff>47625</xdr:rowOff>
              </from>
              <to>
                <xdr:col>5</xdr:col>
                <xdr:colOff>1104900</xdr:colOff>
                <xdr:row>189</xdr:row>
                <xdr:rowOff>628650</xdr:rowOff>
              </to>
            </anchor>
          </objectPr>
        </oleObject>
      </mc:Choice>
      <mc:Fallback>
        <oleObject progId="Document" dvAspect="DVASPECT_ICON" shapeId="7893" r:id="rId674"/>
      </mc:Fallback>
    </mc:AlternateContent>
    <mc:AlternateContent xmlns:mc="http://schemas.openxmlformats.org/markup-compatibility/2006">
      <mc:Choice Requires="x14">
        <oleObject progId="Document" dvAspect="DVASPECT_ICON" shapeId="7894" r:id="rId676">
          <objectPr defaultSize="0" autoPict="0" r:id="rId677">
            <anchor moveWithCells="1" sizeWithCells="1">
              <from>
                <xdr:col>5</xdr:col>
                <xdr:colOff>190500</xdr:colOff>
                <xdr:row>191</xdr:row>
                <xdr:rowOff>47625</xdr:rowOff>
              </from>
              <to>
                <xdr:col>5</xdr:col>
                <xdr:colOff>1104900</xdr:colOff>
                <xdr:row>191</xdr:row>
                <xdr:rowOff>628650</xdr:rowOff>
              </to>
            </anchor>
          </objectPr>
        </oleObject>
      </mc:Choice>
      <mc:Fallback>
        <oleObject progId="Document" dvAspect="DVASPECT_ICON" shapeId="7894" r:id="rId676"/>
      </mc:Fallback>
    </mc:AlternateContent>
    <mc:AlternateContent xmlns:mc="http://schemas.openxmlformats.org/markup-compatibility/2006">
      <mc:Choice Requires="x14">
        <oleObject progId="Document" dvAspect="DVASPECT_ICON" shapeId="7895" r:id="rId678">
          <objectPr defaultSize="0" autoPict="0" r:id="rId679">
            <anchor moveWithCells="1" sizeWithCells="1">
              <from>
                <xdr:col>5</xdr:col>
                <xdr:colOff>190500</xdr:colOff>
                <xdr:row>192</xdr:row>
                <xdr:rowOff>47625</xdr:rowOff>
              </from>
              <to>
                <xdr:col>5</xdr:col>
                <xdr:colOff>1104900</xdr:colOff>
                <xdr:row>192</xdr:row>
                <xdr:rowOff>628650</xdr:rowOff>
              </to>
            </anchor>
          </objectPr>
        </oleObject>
      </mc:Choice>
      <mc:Fallback>
        <oleObject progId="Document" dvAspect="DVASPECT_ICON" shapeId="7895" r:id="rId678"/>
      </mc:Fallback>
    </mc:AlternateContent>
    <mc:AlternateContent xmlns:mc="http://schemas.openxmlformats.org/markup-compatibility/2006">
      <mc:Choice Requires="x14">
        <oleObject progId="Document" dvAspect="DVASPECT_ICON" shapeId="7896" r:id="rId680">
          <objectPr defaultSize="0" autoPict="0" r:id="rId681">
            <anchor moveWithCells="1" sizeWithCells="1">
              <from>
                <xdr:col>5</xdr:col>
                <xdr:colOff>200025</xdr:colOff>
                <xdr:row>193</xdr:row>
                <xdr:rowOff>47625</xdr:rowOff>
              </from>
              <to>
                <xdr:col>5</xdr:col>
                <xdr:colOff>1104900</xdr:colOff>
                <xdr:row>193</xdr:row>
                <xdr:rowOff>704850</xdr:rowOff>
              </to>
            </anchor>
          </objectPr>
        </oleObject>
      </mc:Choice>
      <mc:Fallback>
        <oleObject progId="Document" dvAspect="DVASPECT_ICON" shapeId="7896" r:id="rId680"/>
      </mc:Fallback>
    </mc:AlternateContent>
    <mc:AlternateContent xmlns:mc="http://schemas.openxmlformats.org/markup-compatibility/2006">
      <mc:Choice Requires="x14">
        <oleObject progId="Document" dvAspect="DVASPECT_ICON" shapeId="7897" r:id="rId682">
          <objectPr defaultSize="0" autoPict="0" r:id="rId683">
            <anchor moveWithCells="1" sizeWithCells="1">
              <from>
                <xdr:col>5</xdr:col>
                <xdr:colOff>200025</xdr:colOff>
                <xdr:row>194</xdr:row>
                <xdr:rowOff>47625</xdr:rowOff>
              </from>
              <to>
                <xdr:col>5</xdr:col>
                <xdr:colOff>1104900</xdr:colOff>
                <xdr:row>194</xdr:row>
                <xdr:rowOff>704850</xdr:rowOff>
              </to>
            </anchor>
          </objectPr>
        </oleObject>
      </mc:Choice>
      <mc:Fallback>
        <oleObject progId="Document" dvAspect="DVASPECT_ICON" shapeId="7897" r:id="rId682"/>
      </mc:Fallback>
    </mc:AlternateContent>
    <mc:AlternateContent xmlns:mc="http://schemas.openxmlformats.org/markup-compatibility/2006">
      <mc:Choice Requires="x14">
        <oleObject progId="Document" dvAspect="DVASPECT_ICON" shapeId="7898" r:id="rId684">
          <objectPr defaultSize="0" autoPict="0" r:id="rId685">
            <anchor moveWithCells="1" sizeWithCells="1">
              <from>
                <xdr:col>5</xdr:col>
                <xdr:colOff>200025</xdr:colOff>
                <xdr:row>195</xdr:row>
                <xdr:rowOff>47625</xdr:rowOff>
              </from>
              <to>
                <xdr:col>5</xdr:col>
                <xdr:colOff>1104900</xdr:colOff>
                <xdr:row>195</xdr:row>
                <xdr:rowOff>704850</xdr:rowOff>
              </to>
            </anchor>
          </objectPr>
        </oleObject>
      </mc:Choice>
      <mc:Fallback>
        <oleObject progId="Document" dvAspect="DVASPECT_ICON" shapeId="7898" r:id="rId684"/>
      </mc:Fallback>
    </mc:AlternateContent>
    <mc:AlternateContent xmlns:mc="http://schemas.openxmlformats.org/markup-compatibility/2006">
      <mc:Choice Requires="x14">
        <oleObject progId="Document" dvAspect="DVASPECT_ICON" shapeId="7899" r:id="rId686">
          <objectPr defaultSize="0" autoPict="0" r:id="rId687">
            <anchor moveWithCells="1" sizeWithCells="1">
              <from>
                <xdr:col>5</xdr:col>
                <xdr:colOff>200025</xdr:colOff>
                <xdr:row>196</xdr:row>
                <xdr:rowOff>47625</xdr:rowOff>
              </from>
              <to>
                <xdr:col>5</xdr:col>
                <xdr:colOff>1104900</xdr:colOff>
                <xdr:row>196</xdr:row>
                <xdr:rowOff>704850</xdr:rowOff>
              </to>
            </anchor>
          </objectPr>
        </oleObject>
      </mc:Choice>
      <mc:Fallback>
        <oleObject progId="Document" dvAspect="DVASPECT_ICON" shapeId="7899" r:id="rId686"/>
      </mc:Fallback>
    </mc:AlternateContent>
    <mc:AlternateContent xmlns:mc="http://schemas.openxmlformats.org/markup-compatibility/2006">
      <mc:Choice Requires="x14">
        <oleObject progId="Document" dvAspect="DVASPECT_ICON" shapeId="7900" r:id="rId688">
          <objectPr defaultSize="0" autoPict="0" r:id="rId689">
            <anchor moveWithCells="1" sizeWithCells="1">
              <from>
                <xdr:col>5</xdr:col>
                <xdr:colOff>200025</xdr:colOff>
                <xdr:row>197</xdr:row>
                <xdr:rowOff>47625</xdr:rowOff>
              </from>
              <to>
                <xdr:col>5</xdr:col>
                <xdr:colOff>1104900</xdr:colOff>
                <xdr:row>197</xdr:row>
                <xdr:rowOff>704850</xdr:rowOff>
              </to>
            </anchor>
          </objectPr>
        </oleObject>
      </mc:Choice>
      <mc:Fallback>
        <oleObject progId="Document" dvAspect="DVASPECT_ICON" shapeId="7900" r:id="rId688"/>
      </mc:Fallback>
    </mc:AlternateContent>
    <mc:AlternateContent xmlns:mc="http://schemas.openxmlformats.org/markup-compatibility/2006">
      <mc:Choice Requires="x14">
        <oleObject progId="Document" dvAspect="DVASPECT_ICON" shapeId="7901" r:id="rId690">
          <objectPr defaultSize="0" autoPict="0" r:id="rId691">
            <anchor moveWithCells="1" sizeWithCells="1">
              <from>
                <xdr:col>5</xdr:col>
                <xdr:colOff>200025</xdr:colOff>
                <xdr:row>198</xdr:row>
                <xdr:rowOff>47625</xdr:rowOff>
              </from>
              <to>
                <xdr:col>5</xdr:col>
                <xdr:colOff>1104900</xdr:colOff>
                <xdr:row>198</xdr:row>
                <xdr:rowOff>704850</xdr:rowOff>
              </to>
            </anchor>
          </objectPr>
        </oleObject>
      </mc:Choice>
      <mc:Fallback>
        <oleObject progId="Document" dvAspect="DVASPECT_ICON" shapeId="7901" r:id="rId690"/>
      </mc:Fallback>
    </mc:AlternateContent>
    <mc:AlternateContent xmlns:mc="http://schemas.openxmlformats.org/markup-compatibility/2006">
      <mc:Choice Requires="x14">
        <oleObject progId="Document" dvAspect="DVASPECT_ICON" shapeId="7902" r:id="rId692">
          <objectPr defaultSize="0" r:id="rId693">
            <anchor moveWithCells="1" sizeWithCells="1">
              <from>
                <xdr:col>5</xdr:col>
                <xdr:colOff>200025</xdr:colOff>
                <xdr:row>199</xdr:row>
                <xdr:rowOff>66675</xdr:rowOff>
              </from>
              <to>
                <xdr:col>5</xdr:col>
                <xdr:colOff>1104900</xdr:colOff>
                <xdr:row>199</xdr:row>
                <xdr:rowOff>742950</xdr:rowOff>
              </to>
            </anchor>
          </objectPr>
        </oleObject>
      </mc:Choice>
      <mc:Fallback>
        <oleObject progId="Document" dvAspect="DVASPECT_ICON" shapeId="7902" r:id="rId692"/>
      </mc:Fallback>
    </mc:AlternateContent>
    <mc:AlternateContent xmlns:mc="http://schemas.openxmlformats.org/markup-compatibility/2006">
      <mc:Choice Requires="x14">
        <oleObject progId="Document" dvAspect="DVASPECT_ICON" shapeId="7903" r:id="rId694">
          <objectPr defaultSize="0" autoPict="0" r:id="rId695">
            <anchor moveWithCells="1" sizeWithCells="1">
              <from>
                <xdr:col>5</xdr:col>
                <xdr:colOff>200025</xdr:colOff>
                <xdr:row>200</xdr:row>
                <xdr:rowOff>47625</xdr:rowOff>
              </from>
              <to>
                <xdr:col>5</xdr:col>
                <xdr:colOff>1104900</xdr:colOff>
                <xdr:row>200</xdr:row>
                <xdr:rowOff>704850</xdr:rowOff>
              </to>
            </anchor>
          </objectPr>
        </oleObject>
      </mc:Choice>
      <mc:Fallback>
        <oleObject progId="Document" dvAspect="DVASPECT_ICON" shapeId="7903" r:id="rId694"/>
      </mc:Fallback>
    </mc:AlternateContent>
    <mc:AlternateContent xmlns:mc="http://schemas.openxmlformats.org/markup-compatibility/2006">
      <mc:Choice Requires="x14">
        <oleObject progId="Document" dvAspect="DVASPECT_ICON" shapeId="7904" r:id="rId696">
          <objectPr defaultSize="0" autoPict="0" r:id="rId697">
            <anchor moveWithCells="1" sizeWithCells="1">
              <from>
                <xdr:col>5</xdr:col>
                <xdr:colOff>200025</xdr:colOff>
                <xdr:row>201</xdr:row>
                <xdr:rowOff>47625</xdr:rowOff>
              </from>
              <to>
                <xdr:col>5</xdr:col>
                <xdr:colOff>1104900</xdr:colOff>
                <xdr:row>201</xdr:row>
                <xdr:rowOff>704850</xdr:rowOff>
              </to>
            </anchor>
          </objectPr>
        </oleObject>
      </mc:Choice>
      <mc:Fallback>
        <oleObject progId="Document" dvAspect="DVASPECT_ICON" shapeId="7904" r:id="rId696"/>
      </mc:Fallback>
    </mc:AlternateContent>
    <mc:AlternateContent xmlns:mc="http://schemas.openxmlformats.org/markup-compatibility/2006">
      <mc:Choice Requires="x14">
        <oleObject progId="Document" dvAspect="DVASPECT_ICON" shapeId="7905" r:id="rId698">
          <objectPr defaultSize="0" autoPict="0" r:id="rId699">
            <anchor moveWithCells="1" sizeWithCells="1">
              <from>
                <xdr:col>5</xdr:col>
                <xdr:colOff>171450</xdr:colOff>
                <xdr:row>203</xdr:row>
                <xdr:rowOff>57150</xdr:rowOff>
              </from>
              <to>
                <xdr:col>5</xdr:col>
                <xdr:colOff>1085850</xdr:colOff>
                <xdr:row>203</xdr:row>
                <xdr:rowOff>647700</xdr:rowOff>
              </to>
            </anchor>
          </objectPr>
        </oleObject>
      </mc:Choice>
      <mc:Fallback>
        <oleObject progId="Document" dvAspect="DVASPECT_ICON" shapeId="7905" r:id="rId698"/>
      </mc:Fallback>
    </mc:AlternateContent>
    <mc:AlternateContent xmlns:mc="http://schemas.openxmlformats.org/markup-compatibility/2006">
      <mc:Choice Requires="x14">
        <oleObject progId="Document" dvAspect="DVASPECT_ICON" shapeId="7906" r:id="rId700">
          <objectPr defaultSize="0" autoPict="0" r:id="rId701">
            <anchor moveWithCells="1" sizeWithCells="1">
              <from>
                <xdr:col>5</xdr:col>
                <xdr:colOff>161925</xdr:colOff>
                <xdr:row>204</xdr:row>
                <xdr:rowOff>95250</xdr:rowOff>
              </from>
              <to>
                <xdr:col>5</xdr:col>
                <xdr:colOff>1076325</xdr:colOff>
                <xdr:row>204</xdr:row>
                <xdr:rowOff>676275</xdr:rowOff>
              </to>
            </anchor>
          </objectPr>
        </oleObject>
      </mc:Choice>
      <mc:Fallback>
        <oleObject progId="Document" dvAspect="DVASPECT_ICON" shapeId="7906" r:id="rId700"/>
      </mc:Fallback>
    </mc:AlternateContent>
    <mc:AlternateContent xmlns:mc="http://schemas.openxmlformats.org/markup-compatibility/2006">
      <mc:Choice Requires="x14">
        <oleObject progId="Document" dvAspect="DVASPECT_ICON" shapeId="7907" r:id="rId702">
          <objectPr defaultSize="0" autoPict="0" r:id="rId703">
            <anchor moveWithCells="1" sizeWithCells="1">
              <from>
                <xdr:col>5</xdr:col>
                <xdr:colOff>161925</xdr:colOff>
                <xdr:row>205</xdr:row>
                <xdr:rowOff>85725</xdr:rowOff>
              </from>
              <to>
                <xdr:col>5</xdr:col>
                <xdr:colOff>1076325</xdr:colOff>
                <xdr:row>205</xdr:row>
                <xdr:rowOff>666750</xdr:rowOff>
              </to>
            </anchor>
          </objectPr>
        </oleObject>
      </mc:Choice>
      <mc:Fallback>
        <oleObject progId="Document" dvAspect="DVASPECT_ICON" shapeId="7907" r:id="rId702"/>
      </mc:Fallback>
    </mc:AlternateContent>
    <mc:AlternateContent xmlns:mc="http://schemas.openxmlformats.org/markup-compatibility/2006">
      <mc:Choice Requires="x14">
        <oleObject progId="Document" dvAspect="DVASPECT_ICON" shapeId="7908" r:id="rId704">
          <objectPr defaultSize="0" autoPict="0" r:id="rId705">
            <anchor moveWithCells="1" sizeWithCells="1">
              <from>
                <xdr:col>5</xdr:col>
                <xdr:colOff>180975</xdr:colOff>
                <xdr:row>207</xdr:row>
                <xdr:rowOff>38100</xdr:rowOff>
              </from>
              <to>
                <xdr:col>5</xdr:col>
                <xdr:colOff>1095375</xdr:colOff>
                <xdr:row>207</xdr:row>
                <xdr:rowOff>723900</xdr:rowOff>
              </to>
            </anchor>
          </objectPr>
        </oleObject>
      </mc:Choice>
      <mc:Fallback>
        <oleObject progId="Document" dvAspect="DVASPECT_ICON" shapeId="7908" r:id="rId704"/>
      </mc:Fallback>
    </mc:AlternateContent>
    <mc:AlternateContent xmlns:mc="http://schemas.openxmlformats.org/markup-compatibility/2006">
      <mc:Choice Requires="x14">
        <oleObject progId="Document" dvAspect="DVASPECT_ICON" shapeId="7909" r:id="rId706">
          <objectPr defaultSize="0" r:id="rId707">
            <anchor moveWithCells="1" sizeWithCells="1">
              <from>
                <xdr:col>5</xdr:col>
                <xdr:colOff>180975</xdr:colOff>
                <xdr:row>208</xdr:row>
                <xdr:rowOff>38100</xdr:rowOff>
              </from>
              <to>
                <xdr:col>5</xdr:col>
                <xdr:colOff>1095375</xdr:colOff>
                <xdr:row>208</xdr:row>
                <xdr:rowOff>723900</xdr:rowOff>
              </to>
            </anchor>
          </objectPr>
        </oleObject>
      </mc:Choice>
      <mc:Fallback>
        <oleObject progId="Document" dvAspect="DVASPECT_ICON" shapeId="7909" r:id="rId706"/>
      </mc:Fallback>
    </mc:AlternateContent>
    <mc:AlternateContent xmlns:mc="http://schemas.openxmlformats.org/markup-compatibility/2006">
      <mc:Choice Requires="x14">
        <oleObject progId="Document" dvAspect="DVASPECT_ICON" shapeId="7910" r:id="rId708">
          <objectPr defaultSize="0" r:id="rId709">
            <anchor moveWithCells="1" sizeWithCells="1">
              <from>
                <xdr:col>5</xdr:col>
                <xdr:colOff>180975</xdr:colOff>
                <xdr:row>209</xdr:row>
                <xdr:rowOff>38100</xdr:rowOff>
              </from>
              <to>
                <xdr:col>5</xdr:col>
                <xdr:colOff>1095375</xdr:colOff>
                <xdr:row>209</xdr:row>
                <xdr:rowOff>723900</xdr:rowOff>
              </to>
            </anchor>
          </objectPr>
        </oleObject>
      </mc:Choice>
      <mc:Fallback>
        <oleObject progId="Document" dvAspect="DVASPECT_ICON" shapeId="7910" r:id="rId708"/>
      </mc:Fallback>
    </mc:AlternateContent>
    <mc:AlternateContent xmlns:mc="http://schemas.openxmlformats.org/markup-compatibility/2006">
      <mc:Choice Requires="x14">
        <oleObject progId="Document" dvAspect="DVASPECT_ICON" shapeId="7911" r:id="rId710">
          <objectPr defaultSize="0" r:id="rId711">
            <anchor moveWithCells="1" sizeWithCells="1">
              <from>
                <xdr:col>5</xdr:col>
                <xdr:colOff>180975</xdr:colOff>
                <xdr:row>210</xdr:row>
                <xdr:rowOff>38100</xdr:rowOff>
              </from>
              <to>
                <xdr:col>5</xdr:col>
                <xdr:colOff>1095375</xdr:colOff>
                <xdr:row>210</xdr:row>
                <xdr:rowOff>723900</xdr:rowOff>
              </to>
            </anchor>
          </objectPr>
        </oleObject>
      </mc:Choice>
      <mc:Fallback>
        <oleObject progId="Document" dvAspect="DVASPECT_ICON" shapeId="7911" r:id="rId710"/>
      </mc:Fallback>
    </mc:AlternateContent>
    <mc:AlternateContent xmlns:mc="http://schemas.openxmlformats.org/markup-compatibility/2006">
      <mc:Choice Requires="x14">
        <oleObject progId="Document" dvAspect="DVASPECT_ICON" shapeId="7912" r:id="rId712">
          <objectPr defaultSize="0" r:id="rId713">
            <anchor moveWithCells="1" sizeWithCells="1">
              <from>
                <xdr:col>5</xdr:col>
                <xdr:colOff>180975</xdr:colOff>
                <xdr:row>211</xdr:row>
                <xdr:rowOff>38100</xdr:rowOff>
              </from>
              <to>
                <xdr:col>5</xdr:col>
                <xdr:colOff>1095375</xdr:colOff>
                <xdr:row>211</xdr:row>
                <xdr:rowOff>723900</xdr:rowOff>
              </to>
            </anchor>
          </objectPr>
        </oleObject>
      </mc:Choice>
      <mc:Fallback>
        <oleObject progId="Document" dvAspect="DVASPECT_ICON" shapeId="7912" r:id="rId712"/>
      </mc:Fallback>
    </mc:AlternateContent>
    <mc:AlternateContent xmlns:mc="http://schemas.openxmlformats.org/markup-compatibility/2006">
      <mc:Choice Requires="x14">
        <oleObject progId="Document" dvAspect="DVASPECT_ICON" shapeId="7913" r:id="rId714">
          <objectPr defaultSize="0" r:id="rId715">
            <anchor moveWithCells="1" sizeWithCells="1">
              <from>
                <xdr:col>5</xdr:col>
                <xdr:colOff>180975</xdr:colOff>
                <xdr:row>212</xdr:row>
                <xdr:rowOff>38100</xdr:rowOff>
              </from>
              <to>
                <xdr:col>5</xdr:col>
                <xdr:colOff>1095375</xdr:colOff>
                <xdr:row>212</xdr:row>
                <xdr:rowOff>723900</xdr:rowOff>
              </to>
            </anchor>
          </objectPr>
        </oleObject>
      </mc:Choice>
      <mc:Fallback>
        <oleObject progId="Document" dvAspect="DVASPECT_ICON" shapeId="7913" r:id="rId714"/>
      </mc:Fallback>
    </mc:AlternateContent>
    <mc:AlternateContent xmlns:mc="http://schemas.openxmlformats.org/markup-compatibility/2006">
      <mc:Choice Requires="x14">
        <oleObject progId="Document" dvAspect="DVASPECT_ICON" shapeId="7914" r:id="rId716">
          <objectPr defaultSize="0" r:id="rId717">
            <anchor moveWithCells="1" sizeWithCells="1">
              <from>
                <xdr:col>5</xdr:col>
                <xdr:colOff>180975</xdr:colOff>
                <xdr:row>215</xdr:row>
                <xdr:rowOff>38100</xdr:rowOff>
              </from>
              <to>
                <xdr:col>5</xdr:col>
                <xdr:colOff>1095375</xdr:colOff>
                <xdr:row>215</xdr:row>
                <xdr:rowOff>723900</xdr:rowOff>
              </to>
            </anchor>
          </objectPr>
        </oleObject>
      </mc:Choice>
      <mc:Fallback>
        <oleObject progId="Document" dvAspect="DVASPECT_ICON" shapeId="7914" r:id="rId716"/>
      </mc:Fallback>
    </mc:AlternateContent>
    <mc:AlternateContent xmlns:mc="http://schemas.openxmlformats.org/markup-compatibility/2006">
      <mc:Choice Requires="x14">
        <oleObject progId="Document" dvAspect="DVASPECT_ICON" shapeId="7915" r:id="rId718">
          <objectPr defaultSize="0" r:id="rId719">
            <anchor moveWithCells="1" sizeWithCells="1">
              <from>
                <xdr:col>5</xdr:col>
                <xdr:colOff>161925</xdr:colOff>
                <xdr:row>216</xdr:row>
                <xdr:rowOff>38100</xdr:rowOff>
              </from>
              <to>
                <xdr:col>5</xdr:col>
                <xdr:colOff>1076325</xdr:colOff>
                <xdr:row>216</xdr:row>
                <xdr:rowOff>723900</xdr:rowOff>
              </to>
            </anchor>
          </objectPr>
        </oleObject>
      </mc:Choice>
      <mc:Fallback>
        <oleObject progId="Document" dvAspect="DVASPECT_ICON" shapeId="7915" r:id="rId718"/>
      </mc:Fallback>
    </mc:AlternateContent>
    <mc:AlternateContent xmlns:mc="http://schemas.openxmlformats.org/markup-compatibility/2006">
      <mc:Choice Requires="x14">
        <oleObject progId="Document" dvAspect="DVASPECT_ICON" shapeId="7916" r:id="rId720">
          <objectPr defaultSize="0" r:id="rId721">
            <anchor moveWithCells="1" sizeWithCells="1">
              <from>
                <xdr:col>5</xdr:col>
                <xdr:colOff>161925</xdr:colOff>
                <xdr:row>217</xdr:row>
                <xdr:rowOff>38100</xdr:rowOff>
              </from>
              <to>
                <xdr:col>5</xdr:col>
                <xdr:colOff>1076325</xdr:colOff>
                <xdr:row>217</xdr:row>
                <xdr:rowOff>723900</xdr:rowOff>
              </to>
            </anchor>
          </objectPr>
        </oleObject>
      </mc:Choice>
      <mc:Fallback>
        <oleObject progId="Document" dvAspect="DVASPECT_ICON" shapeId="7916" r:id="rId720"/>
      </mc:Fallback>
    </mc:AlternateContent>
    <mc:AlternateContent xmlns:mc="http://schemas.openxmlformats.org/markup-compatibility/2006">
      <mc:Choice Requires="x14">
        <oleObject progId="Document" dvAspect="DVASPECT_ICON" shapeId="7917" r:id="rId722">
          <objectPr defaultSize="0" autoPict="0" r:id="rId723">
            <anchor moveWithCells="1" sizeWithCells="1">
              <from>
                <xdr:col>5</xdr:col>
                <xdr:colOff>171450</xdr:colOff>
                <xdr:row>218</xdr:row>
                <xdr:rowOff>47625</xdr:rowOff>
              </from>
              <to>
                <xdr:col>5</xdr:col>
                <xdr:colOff>1085850</xdr:colOff>
                <xdr:row>218</xdr:row>
                <xdr:rowOff>733425</xdr:rowOff>
              </to>
            </anchor>
          </objectPr>
        </oleObject>
      </mc:Choice>
      <mc:Fallback>
        <oleObject progId="Document" dvAspect="DVASPECT_ICON" shapeId="7917" r:id="rId722"/>
      </mc:Fallback>
    </mc:AlternateContent>
    <mc:AlternateContent xmlns:mc="http://schemas.openxmlformats.org/markup-compatibility/2006">
      <mc:Choice Requires="x14">
        <oleObject progId="Document" dvAspect="DVASPECT_ICON" shapeId="7918" r:id="rId724">
          <objectPr defaultSize="0" autoPict="0" r:id="rId725">
            <anchor moveWithCells="1" sizeWithCells="1">
              <from>
                <xdr:col>5</xdr:col>
                <xdr:colOff>171450</xdr:colOff>
                <xdr:row>219</xdr:row>
                <xdr:rowOff>47625</xdr:rowOff>
              </from>
              <to>
                <xdr:col>5</xdr:col>
                <xdr:colOff>1085850</xdr:colOff>
                <xdr:row>219</xdr:row>
                <xdr:rowOff>733425</xdr:rowOff>
              </to>
            </anchor>
          </objectPr>
        </oleObject>
      </mc:Choice>
      <mc:Fallback>
        <oleObject progId="Document" dvAspect="DVASPECT_ICON" shapeId="7918" r:id="rId724"/>
      </mc:Fallback>
    </mc:AlternateContent>
    <mc:AlternateContent xmlns:mc="http://schemas.openxmlformats.org/markup-compatibility/2006">
      <mc:Choice Requires="x14">
        <oleObject progId="Document" dvAspect="DVASPECT_ICON" shapeId="7919" r:id="rId726">
          <objectPr defaultSize="0" autoPict="0" r:id="rId727">
            <anchor moveWithCells="1" sizeWithCells="1">
              <from>
                <xdr:col>5</xdr:col>
                <xdr:colOff>171450</xdr:colOff>
                <xdr:row>220</xdr:row>
                <xdr:rowOff>47625</xdr:rowOff>
              </from>
              <to>
                <xdr:col>5</xdr:col>
                <xdr:colOff>1085850</xdr:colOff>
                <xdr:row>220</xdr:row>
                <xdr:rowOff>733425</xdr:rowOff>
              </to>
            </anchor>
          </objectPr>
        </oleObject>
      </mc:Choice>
      <mc:Fallback>
        <oleObject progId="Document" dvAspect="DVASPECT_ICON" shapeId="7919" r:id="rId726"/>
      </mc:Fallback>
    </mc:AlternateContent>
    <mc:AlternateContent xmlns:mc="http://schemas.openxmlformats.org/markup-compatibility/2006">
      <mc:Choice Requires="x14">
        <oleObject progId="Document" dvAspect="DVASPECT_ICON" shapeId="7920" r:id="rId728">
          <objectPr defaultSize="0" r:id="rId729">
            <anchor moveWithCells="1" sizeWithCells="1">
              <from>
                <xdr:col>5</xdr:col>
                <xdr:colOff>161925</xdr:colOff>
                <xdr:row>221</xdr:row>
                <xdr:rowOff>38100</xdr:rowOff>
              </from>
              <to>
                <xdr:col>5</xdr:col>
                <xdr:colOff>1076325</xdr:colOff>
                <xdr:row>221</xdr:row>
                <xdr:rowOff>723900</xdr:rowOff>
              </to>
            </anchor>
          </objectPr>
        </oleObject>
      </mc:Choice>
      <mc:Fallback>
        <oleObject progId="Document" dvAspect="DVASPECT_ICON" shapeId="7920" r:id="rId728"/>
      </mc:Fallback>
    </mc:AlternateContent>
    <mc:AlternateContent xmlns:mc="http://schemas.openxmlformats.org/markup-compatibility/2006">
      <mc:Choice Requires="x14">
        <oleObject progId="Document" dvAspect="DVASPECT_ICON" shapeId="7921" r:id="rId730">
          <objectPr defaultSize="0" r:id="rId731">
            <anchor moveWithCells="1" sizeWithCells="1">
              <from>
                <xdr:col>5</xdr:col>
                <xdr:colOff>200025</xdr:colOff>
                <xdr:row>222</xdr:row>
                <xdr:rowOff>38100</xdr:rowOff>
              </from>
              <to>
                <xdr:col>5</xdr:col>
                <xdr:colOff>1114425</xdr:colOff>
                <xdr:row>222</xdr:row>
                <xdr:rowOff>723900</xdr:rowOff>
              </to>
            </anchor>
          </objectPr>
        </oleObject>
      </mc:Choice>
      <mc:Fallback>
        <oleObject progId="Document" dvAspect="DVASPECT_ICON" shapeId="7921" r:id="rId730"/>
      </mc:Fallback>
    </mc:AlternateContent>
    <mc:AlternateContent xmlns:mc="http://schemas.openxmlformats.org/markup-compatibility/2006">
      <mc:Choice Requires="x14">
        <oleObject progId="Document" dvAspect="DVASPECT_ICON" shapeId="7922" r:id="rId732">
          <objectPr defaultSize="0" autoPict="0" r:id="rId733">
            <anchor moveWithCells="1" sizeWithCells="1">
              <from>
                <xdr:col>5</xdr:col>
                <xdr:colOff>190500</xdr:colOff>
                <xdr:row>224</xdr:row>
                <xdr:rowOff>47625</xdr:rowOff>
              </from>
              <to>
                <xdr:col>5</xdr:col>
                <xdr:colOff>1104900</xdr:colOff>
                <xdr:row>224</xdr:row>
                <xdr:rowOff>714375</xdr:rowOff>
              </to>
            </anchor>
          </objectPr>
        </oleObject>
      </mc:Choice>
      <mc:Fallback>
        <oleObject progId="Document" dvAspect="DVASPECT_ICON" shapeId="7922" r:id="rId732"/>
      </mc:Fallback>
    </mc:AlternateContent>
    <mc:AlternateContent xmlns:mc="http://schemas.openxmlformats.org/markup-compatibility/2006">
      <mc:Choice Requires="x14">
        <oleObject progId="Document" dvAspect="DVASPECT_ICON" shapeId="7923" r:id="rId734">
          <objectPr defaultSize="0" autoPict="0" r:id="rId735">
            <anchor moveWithCells="1" sizeWithCells="1">
              <from>
                <xdr:col>5</xdr:col>
                <xdr:colOff>190500</xdr:colOff>
                <xdr:row>225</xdr:row>
                <xdr:rowOff>47625</xdr:rowOff>
              </from>
              <to>
                <xdr:col>5</xdr:col>
                <xdr:colOff>1104900</xdr:colOff>
                <xdr:row>225</xdr:row>
                <xdr:rowOff>628650</xdr:rowOff>
              </to>
            </anchor>
          </objectPr>
        </oleObject>
      </mc:Choice>
      <mc:Fallback>
        <oleObject progId="Document" dvAspect="DVASPECT_ICON" shapeId="7923" r:id="rId734"/>
      </mc:Fallback>
    </mc:AlternateContent>
    <mc:AlternateContent xmlns:mc="http://schemas.openxmlformats.org/markup-compatibility/2006">
      <mc:Choice Requires="x14">
        <oleObject progId="Document" dvAspect="DVASPECT_ICON" shapeId="7924" r:id="rId736">
          <objectPr defaultSize="0" autoPict="0" r:id="rId737">
            <anchor moveWithCells="1" sizeWithCells="1">
              <from>
                <xdr:col>5</xdr:col>
                <xdr:colOff>190500</xdr:colOff>
                <xdr:row>226</xdr:row>
                <xdr:rowOff>47625</xdr:rowOff>
              </from>
              <to>
                <xdr:col>5</xdr:col>
                <xdr:colOff>1104900</xdr:colOff>
                <xdr:row>226</xdr:row>
                <xdr:rowOff>628650</xdr:rowOff>
              </to>
            </anchor>
          </objectPr>
        </oleObject>
      </mc:Choice>
      <mc:Fallback>
        <oleObject progId="Document" dvAspect="DVASPECT_ICON" shapeId="7924" r:id="rId736"/>
      </mc:Fallback>
    </mc:AlternateContent>
    <mc:AlternateContent xmlns:mc="http://schemas.openxmlformats.org/markup-compatibility/2006">
      <mc:Choice Requires="x14">
        <oleObject progId="Document" dvAspect="DVASPECT_ICON" shapeId="7925" r:id="rId738">
          <objectPr defaultSize="0" autoPict="0" r:id="rId739">
            <anchor moveWithCells="1" sizeWithCells="1">
              <from>
                <xdr:col>5</xdr:col>
                <xdr:colOff>190500</xdr:colOff>
                <xdr:row>227</xdr:row>
                <xdr:rowOff>47625</xdr:rowOff>
              </from>
              <to>
                <xdr:col>5</xdr:col>
                <xdr:colOff>1104900</xdr:colOff>
                <xdr:row>227</xdr:row>
                <xdr:rowOff>628650</xdr:rowOff>
              </to>
            </anchor>
          </objectPr>
        </oleObject>
      </mc:Choice>
      <mc:Fallback>
        <oleObject progId="Document" dvAspect="DVASPECT_ICON" shapeId="7925" r:id="rId738"/>
      </mc:Fallback>
    </mc:AlternateContent>
    <mc:AlternateContent xmlns:mc="http://schemas.openxmlformats.org/markup-compatibility/2006">
      <mc:Choice Requires="x14">
        <oleObject progId="Document" dvAspect="DVASPECT_ICON" shapeId="7926" r:id="rId740">
          <objectPr defaultSize="0" autoPict="0" r:id="rId741">
            <anchor moveWithCells="1" sizeWithCells="1">
              <from>
                <xdr:col>5</xdr:col>
                <xdr:colOff>190500</xdr:colOff>
                <xdr:row>228</xdr:row>
                <xdr:rowOff>47625</xdr:rowOff>
              </from>
              <to>
                <xdr:col>5</xdr:col>
                <xdr:colOff>1104900</xdr:colOff>
                <xdr:row>228</xdr:row>
                <xdr:rowOff>628650</xdr:rowOff>
              </to>
            </anchor>
          </objectPr>
        </oleObject>
      </mc:Choice>
      <mc:Fallback>
        <oleObject progId="Document" dvAspect="DVASPECT_ICON" shapeId="7926" r:id="rId740"/>
      </mc:Fallback>
    </mc:AlternateContent>
    <mc:AlternateContent xmlns:mc="http://schemas.openxmlformats.org/markup-compatibility/2006">
      <mc:Choice Requires="x14">
        <oleObject progId="Document" dvAspect="DVASPECT_ICON" shapeId="7927" r:id="rId742">
          <objectPr defaultSize="0" autoPict="0" r:id="rId743">
            <anchor moveWithCells="1" sizeWithCells="1">
              <from>
                <xdr:col>5</xdr:col>
                <xdr:colOff>190500</xdr:colOff>
                <xdr:row>230</xdr:row>
                <xdr:rowOff>47625</xdr:rowOff>
              </from>
              <to>
                <xdr:col>5</xdr:col>
                <xdr:colOff>1104900</xdr:colOff>
                <xdr:row>230</xdr:row>
                <xdr:rowOff>628650</xdr:rowOff>
              </to>
            </anchor>
          </objectPr>
        </oleObject>
      </mc:Choice>
      <mc:Fallback>
        <oleObject progId="Document" dvAspect="DVASPECT_ICON" shapeId="7927" r:id="rId742"/>
      </mc:Fallback>
    </mc:AlternateContent>
    <mc:AlternateContent xmlns:mc="http://schemas.openxmlformats.org/markup-compatibility/2006">
      <mc:Choice Requires="x14">
        <oleObject progId="Document" dvAspect="DVASPECT_ICON" shapeId="7928" r:id="rId744">
          <objectPr defaultSize="0" autoPict="0" r:id="rId745">
            <anchor moveWithCells="1" sizeWithCells="1">
              <from>
                <xdr:col>5</xdr:col>
                <xdr:colOff>190500</xdr:colOff>
                <xdr:row>231</xdr:row>
                <xdr:rowOff>47625</xdr:rowOff>
              </from>
              <to>
                <xdr:col>5</xdr:col>
                <xdr:colOff>1104900</xdr:colOff>
                <xdr:row>231</xdr:row>
                <xdr:rowOff>628650</xdr:rowOff>
              </to>
            </anchor>
          </objectPr>
        </oleObject>
      </mc:Choice>
      <mc:Fallback>
        <oleObject progId="Document" dvAspect="DVASPECT_ICON" shapeId="7928" r:id="rId744"/>
      </mc:Fallback>
    </mc:AlternateContent>
    <mc:AlternateContent xmlns:mc="http://schemas.openxmlformats.org/markup-compatibility/2006">
      <mc:Choice Requires="x14">
        <oleObject progId="Document" dvAspect="DVASPECT_ICON" shapeId="7929" r:id="rId746">
          <objectPr defaultSize="0" autoPict="0" r:id="rId747">
            <anchor moveWithCells="1" sizeWithCells="1">
              <from>
                <xdr:col>5</xdr:col>
                <xdr:colOff>190500</xdr:colOff>
                <xdr:row>232</xdr:row>
                <xdr:rowOff>47625</xdr:rowOff>
              </from>
              <to>
                <xdr:col>5</xdr:col>
                <xdr:colOff>1104900</xdr:colOff>
                <xdr:row>232</xdr:row>
                <xdr:rowOff>628650</xdr:rowOff>
              </to>
            </anchor>
          </objectPr>
        </oleObject>
      </mc:Choice>
      <mc:Fallback>
        <oleObject progId="Document" dvAspect="DVASPECT_ICON" shapeId="7929" r:id="rId746"/>
      </mc:Fallback>
    </mc:AlternateContent>
    <mc:AlternateContent xmlns:mc="http://schemas.openxmlformats.org/markup-compatibility/2006">
      <mc:Choice Requires="x14">
        <oleObject progId="Document" dvAspect="DVASPECT_ICON" shapeId="7930" r:id="rId748">
          <objectPr defaultSize="0" autoPict="0" r:id="rId749">
            <anchor moveWithCells="1" sizeWithCells="1">
              <from>
                <xdr:col>5</xdr:col>
                <xdr:colOff>190500</xdr:colOff>
                <xdr:row>233</xdr:row>
                <xdr:rowOff>47625</xdr:rowOff>
              </from>
              <to>
                <xdr:col>5</xdr:col>
                <xdr:colOff>1104900</xdr:colOff>
                <xdr:row>233</xdr:row>
                <xdr:rowOff>628650</xdr:rowOff>
              </to>
            </anchor>
          </objectPr>
        </oleObject>
      </mc:Choice>
      <mc:Fallback>
        <oleObject progId="Document" dvAspect="DVASPECT_ICON" shapeId="7930" r:id="rId748"/>
      </mc:Fallback>
    </mc:AlternateContent>
    <mc:AlternateContent xmlns:mc="http://schemas.openxmlformats.org/markup-compatibility/2006">
      <mc:Choice Requires="x14">
        <oleObject progId="Document" dvAspect="DVASPECT_ICON" shapeId="7931" r:id="rId750">
          <objectPr defaultSize="0" r:id="rId751">
            <anchor moveWithCells="1" sizeWithCells="1">
              <from>
                <xdr:col>5</xdr:col>
                <xdr:colOff>219075</xdr:colOff>
                <xdr:row>234</xdr:row>
                <xdr:rowOff>47625</xdr:rowOff>
              </from>
              <to>
                <xdr:col>5</xdr:col>
                <xdr:colOff>1133475</xdr:colOff>
                <xdr:row>234</xdr:row>
                <xdr:rowOff>733425</xdr:rowOff>
              </to>
            </anchor>
          </objectPr>
        </oleObject>
      </mc:Choice>
      <mc:Fallback>
        <oleObject progId="Document" dvAspect="DVASPECT_ICON" shapeId="7931" r:id="rId750"/>
      </mc:Fallback>
    </mc:AlternateContent>
    <mc:AlternateContent xmlns:mc="http://schemas.openxmlformats.org/markup-compatibility/2006">
      <mc:Choice Requires="x14">
        <oleObject progId="Document" dvAspect="DVASPECT_ICON" shapeId="7932" r:id="rId752">
          <objectPr defaultSize="0" r:id="rId753">
            <anchor moveWithCells="1" sizeWithCells="1">
              <from>
                <xdr:col>5</xdr:col>
                <xdr:colOff>190500</xdr:colOff>
                <xdr:row>236</xdr:row>
                <xdr:rowOff>47625</xdr:rowOff>
              </from>
              <to>
                <xdr:col>5</xdr:col>
                <xdr:colOff>1104900</xdr:colOff>
                <xdr:row>236</xdr:row>
                <xdr:rowOff>742950</xdr:rowOff>
              </to>
            </anchor>
          </objectPr>
        </oleObject>
      </mc:Choice>
      <mc:Fallback>
        <oleObject progId="Document" dvAspect="DVASPECT_ICON" shapeId="7932" r:id="rId752"/>
      </mc:Fallback>
    </mc:AlternateContent>
    <mc:AlternateContent xmlns:mc="http://schemas.openxmlformats.org/markup-compatibility/2006">
      <mc:Choice Requires="x14">
        <oleObject progId="Document" dvAspect="DVASPECT_ICON" shapeId="7933" r:id="rId754">
          <objectPr defaultSize="0" autoPict="0" r:id="rId755">
            <anchor moveWithCells="1" sizeWithCells="1">
              <from>
                <xdr:col>5</xdr:col>
                <xdr:colOff>190500</xdr:colOff>
                <xdr:row>237</xdr:row>
                <xdr:rowOff>47625</xdr:rowOff>
              </from>
              <to>
                <xdr:col>5</xdr:col>
                <xdr:colOff>1104900</xdr:colOff>
                <xdr:row>237</xdr:row>
                <xdr:rowOff>742950</xdr:rowOff>
              </to>
            </anchor>
          </objectPr>
        </oleObject>
      </mc:Choice>
      <mc:Fallback>
        <oleObject progId="Document" dvAspect="DVASPECT_ICON" shapeId="7933" r:id="rId754"/>
      </mc:Fallback>
    </mc:AlternateContent>
    <mc:AlternateContent xmlns:mc="http://schemas.openxmlformats.org/markup-compatibility/2006">
      <mc:Choice Requires="x14">
        <oleObject progId="Document" dvAspect="DVASPECT_ICON" shapeId="7934" r:id="rId756">
          <objectPr defaultSize="0" autoPict="0" r:id="rId757">
            <anchor moveWithCells="1" sizeWithCells="1">
              <from>
                <xdr:col>5</xdr:col>
                <xdr:colOff>190500</xdr:colOff>
                <xdr:row>238</xdr:row>
                <xdr:rowOff>47625</xdr:rowOff>
              </from>
              <to>
                <xdr:col>5</xdr:col>
                <xdr:colOff>1104900</xdr:colOff>
                <xdr:row>238</xdr:row>
                <xdr:rowOff>714375</xdr:rowOff>
              </to>
            </anchor>
          </objectPr>
        </oleObject>
      </mc:Choice>
      <mc:Fallback>
        <oleObject progId="Document" dvAspect="DVASPECT_ICON" shapeId="7934" r:id="rId756"/>
      </mc:Fallback>
    </mc:AlternateContent>
    <mc:AlternateContent xmlns:mc="http://schemas.openxmlformats.org/markup-compatibility/2006">
      <mc:Choice Requires="x14">
        <oleObject progId="Document" dvAspect="DVASPECT_ICON" shapeId="7935" r:id="rId758">
          <objectPr defaultSize="0" r:id="rId759">
            <anchor moveWithCells="1" sizeWithCells="1">
              <from>
                <xdr:col>5</xdr:col>
                <xdr:colOff>190500</xdr:colOff>
                <xdr:row>239</xdr:row>
                <xdr:rowOff>47625</xdr:rowOff>
              </from>
              <to>
                <xdr:col>5</xdr:col>
                <xdr:colOff>1104900</xdr:colOff>
                <xdr:row>239</xdr:row>
                <xdr:rowOff>714375</xdr:rowOff>
              </to>
            </anchor>
          </objectPr>
        </oleObject>
      </mc:Choice>
      <mc:Fallback>
        <oleObject progId="Document" dvAspect="DVASPECT_ICON" shapeId="7935" r:id="rId758"/>
      </mc:Fallback>
    </mc:AlternateContent>
    <mc:AlternateContent xmlns:mc="http://schemas.openxmlformats.org/markup-compatibility/2006">
      <mc:Choice Requires="x14">
        <oleObject progId="Document" dvAspect="DVASPECT_ICON" shapeId="7936" r:id="rId760">
          <objectPr defaultSize="0" r:id="rId761">
            <anchor moveWithCells="1" sizeWithCells="1">
              <from>
                <xdr:col>5</xdr:col>
                <xdr:colOff>190500</xdr:colOff>
                <xdr:row>240</xdr:row>
                <xdr:rowOff>47625</xdr:rowOff>
              </from>
              <to>
                <xdr:col>5</xdr:col>
                <xdr:colOff>1104900</xdr:colOff>
                <xdr:row>240</xdr:row>
                <xdr:rowOff>714375</xdr:rowOff>
              </to>
            </anchor>
          </objectPr>
        </oleObject>
      </mc:Choice>
      <mc:Fallback>
        <oleObject progId="Document" dvAspect="DVASPECT_ICON" shapeId="7936" r:id="rId760"/>
      </mc:Fallback>
    </mc:AlternateContent>
    <mc:AlternateContent xmlns:mc="http://schemas.openxmlformats.org/markup-compatibility/2006">
      <mc:Choice Requires="x14">
        <oleObject progId="Document" dvAspect="DVASPECT_ICON" shapeId="7937" r:id="rId762">
          <objectPr defaultSize="0" autoPict="0" r:id="rId763">
            <anchor moveWithCells="1" sizeWithCells="1">
              <from>
                <xdr:col>5</xdr:col>
                <xdr:colOff>190500</xdr:colOff>
                <xdr:row>241</xdr:row>
                <xdr:rowOff>47625</xdr:rowOff>
              </from>
              <to>
                <xdr:col>5</xdr:col>
                <xdr:colOff>1104900</xdr:colOff>
                <xdr:row>241</xdr:row>
                <xdr:rowOff>714375</xdr:rowOff>
              </to>
            </anchor>
          </objectPr>
        </oleObject>
      </mc:Choice>
      <mc:Fallback>
        <oleObject progId="Document" dvAspect="DVASPECT_ICON" shapeId="7937" r:id="rId762"/>
      </mc:Fallback>
    </mc:AlternateContent>
    <mc:AlternateContent xmlns:mc="http://schemas.openxmlformats.org/markup-compatibility/2006">
      <mc:Choice Requires="x14">
        <oleObject progId="Document" dvAspect="DVASPECT_ICON" shapeId="7938" r:id="rId764">
          <objectPr defaultSize="0" r:id="rId765">
            <anchor moveWithCells="1" sizeWithCells="1">
              <from>
                <xdr:col>5</xdr:col>
                <xdr:colOff>190500</xdr:colOff>
                <xdr:row>242</xdr:row>
                <xdr:rowOff>47625</xdr:rowOff>
              </from>
              <to>
                <xdr:col>5</xdr:col>
                <xdr:colOff>1104900</xdr:colOff>
                <xdr:row>242</xdr:row>
                <xdr:rowOff>714375</xdr:rowOff>
              </to>
            </anchor>
          </objectPr>
        </oleObject>
      </mc:Choice>
      <mc:Fallback>
        <oleObject progId="Document" dvAspect="DVASPECT_ICON" shapeId="7938" r:id="rId764"/>
      </mc:Fallback>
    </mc:AlternateContent>
    <mc:AlternateContent xmlns:mc="http://schemas.openxmlformats.org/markup-compatibility/2006">
      <mc:Choice Requires="x14">
        <oleObject progId="Document" dvAspect="DVASPECT_ICON" shapeId="7939" r:id="rId766">
          <objectPr defaultSize="0" autoPict="0" r:id="rId767">
            <anchor moveWithCells="1" sizeWithCells="1">
              <from>
                <xdr:col>5</xdr:col>
                <xdr:colOff>180975</xdr:colOff>
                <xdr:row>244</xdr:row>
                <xdr:rowOff>95250</xdr:rowOff>
              </from>
              <to>
                <xdr:col>5</xdr:col>
                <xdr:colOff>1095375</xdr:colOff>
                <xdr:row>244</xdr:row>
                <xdr:rowOff>676275</xdr:rowOff>
              </to>
            </anchor>
          </objectPr>
        </oleObject>
      </mc:Choice>
      <mc:Fallback>
        <oleObject progId="Document" dvAspect="DVASPECT_ICON" shapeId="7939" r:id="rId766"/>
      </mc:Fallback>
    </mc:AlternateContent>
    <mc:AlternateContent xmlns:mc="http://schemas.openxmlformats.org/markup-compatibility/2006">
      <mc:Choice Requires="x14">
        <oleObject progId="Document" dvAspect="DVASPECT_ICON" shapeId="7940" r:id="rId768">
          <objectPr defaultSize="0" autoPict="0" r:id="rId769">
            <anchor moveWithCells="1" sizeWithCells="1">
              <from>
                <xdr:col>5</xdr:col>
                <xdr:colOff>180975</xdr:colOff>
                <xdr:row>245</xdr:row>
                <xdr:rowOff>95250</xdr:rowOff>
              </from>
              <to>
                <xdr:col>5</xdr:col>
                <xdr:colOff>1095375</xdr:colOff>
                <xdr:row>245</xdr:row>
                <xdr:rowOff>676275</xdr:rowOff>
              </to>
            </anchor>
          </objectPr>
        </oleObject>
      </mc:Choice>
      <mc:Fallback>
        <oleObject progId="Document" dvAspect="DVASPECT_ICON" shapeId="7940" r:id="rId768"/>
      </mc:Fallback>
    </mc:AlternateContent>
    <mc:AlternateContent xmlns:mc="http://schemas.openxmlformats.org/markup-compatibility/2006">
      <mc:Choice Requires="x14">
        <oleObject progId="Document" dvAspect="DVASPECT_ICON" shapeId="7941" r:id="rId770">
          <objectPr defaultSize="0" autoPict="0" r:id="rId771">
            <anchor moveWithCells="1" sizeWithCells="1">
              <from>
                <xdr:col>5</xdr:col>
                <xdr:colOff>180975</xdr:colOff>
                <xdr:row>246</xdr:row>
                <xdr:rowOff>95250</xdr:rowOff>
              </from>
              <to>
                <xdr:col>5</xdr:col>
                <xdr:colOff>1095375</xdr:colOff>
                <xdr:row>246</xdr:row>
                <xdr:rowOff>676275</xdr:rowOff>
              </to>
            </anchor>
          </objectPr>
        </oleObject>
      </mc:Choice>
      <mc:Fallback>
        <oleObject progId="Document" dvAspect="DVASPECT_ICON" shapeId="7941" r:id="rId770"/>
      </mc:Fallback>
    </mc:AlternateContent>
    <mc:AlternateContent xmlns:mc="http://schemas.openxmlformats.org/markup-compatibility/2006">
      <mc:Choice Requires="x14">
        <oleObject progId="Document" dvAspect="DVASPECT_ICON" shapeId="7942" r:id="rId772">
          <objectPr defaultSize="0" autoPict="0" r:id="rId773">
            <anchor moveWithCells="1" sizeWithCells="1">
              <from>
                <xdr:col>5</xdr:col>
                <xdr:colOff>180975</xdr:colOff>
                <xdr:row>247</xdr:row>
                <xdr:rowOff>95250</xdr:rowOff>
              </from>
              <to>
                <xdr:col>5</xdr:col>
                <xdr:colOff>1095375</xdr:colOff>
                <xdr:row>247</xdr:row>
                <xdr:rowOff>676275</xdr:rowOff>
              </to>
            </anchor>
          </objectPr>
        </oleObject>
      </mc:Choice>
      <mc:Fallback>
        <oleObject progId="Document" dvAspect="DVASPECT_ICON" shapeId="7942" r:id="rId772"/>
      </mc:Fallback>
    </mc:AlternateContent>
    <mc:AlternateContent xmlns:mc="http://schemas.openxmlformats.org/markup-compatibility/2006">
      <mc:Choice Requires="x14">
        <oleObject progId="Document" dvAspect="DVASPECT_ICON" shapeId="7943" r:id="rId774">
          <objectPr defaultSize="0" autoPict="0" r:id="rId775">
            <anchor moveWithCells="1" sizeWithCells="1">
              <from>
                <xdr:col>5</xdr:col>
                <xdr:colOff>180975</xdr:colOff>
                <xdr:row>248</xdr:row>
                <xdr:rowOff>95250</xdr:rowOff>
              </from>
              <to>
                <xdr:col>5</xdr:col>
                <xdr:colOff>1095375</xdr:colOff>
                <xdr:row>248</xdr:row>
                <xdr:rowOff>676275</xdr:rowOff>
              </to>
            </anchor>
          </objectPr>
        </oleObject>
      </mc:Choice>
      <mc:Fallback>
        <oleObject progId="Document" dvAspect="DVASPECT_ICON" shapeId="7943" r:id="rId774"/>
      </mc:Fallback>
    </mc:AlternateContent>
    <mc:AlternateContent xmlns:mc="http://schemas.openxmlformats.org/markup-compatibility/2006">
      <mc:Choice Requires="x14">
        <oleObject progId="Document" dvAspect="DVASPECT_ICON" shapeId="7944" r:id="rId776">
          <objectPr defaultSize="0" autoPict="0" r:id="rId777">
            <anchor moveWithCells="1" sizeWithCells="1">
              <from>
                <xdr:col>5</xdr:col>
                <xdr:colOff>180975</xdr:colOff>
                <xdr:row>250</xdr:row>
                <xdr:rowOff>95250</xdr:rowOff>
              </from>
              <to>
                <xdr:col>5</xdr:col>
                <xdr:colOff>1095375</xdr:colOff>
                <xdr:row>250</xdr:row>
                <xdr:rowOff>676275</xdr:rowOff>
              </to>
            </anchor>
          </objectPr>
        </oleObject>
      </mc:Choice>
      <mc:Fallback>
        <oleObject progId="Document" dvAspect="DVASPECT_ICON" shapeId="7944" r:id="rId776"/>
      </mc:Fallback>
    </mc:AlternateContent>
    <mc:AlternateContent xmlns:mc="http://schemas.openxmlformats.org/markup-compatibility/2006">
      <mc:Choice Requires="x14">
        <oleObject progId="Document" dvAspect="DVASPECT_ICON" shapeId="7945" r:id="rId778">
          <objectPr defaultSize="0" autoPict="0" r:id="rId779">
            <anchor moveWithCells="1" sizeWithCells="1">
              <from>
                <xdr:col>5</xdr:col>
                <xdr:colOff>180975</xdr:colOff>
                <xdr:row>251</xdr:row>
                <xdr:rowOff>95250</xdr:rowOff>
              </from>
              <to>
                <xdr:col>5</xdr:col>
                <xdr:colOff>1095375</xdr:colOff>
                <xdr:row>251</xdr:row>
                <xdr:rowOff>676275</xdr:rowOff>
              </to>
            </anchor>
          </objectPr>
        </oleObject>
      </mc:Choice>
      <mc:Fallback>
        <oleObject progId="Document" dvAspect="DVASPECT_ICON" shapeId="7945" r:id="rId778"/>
      </mc:Fallback>
    </mc:AlternateContent>
    <mc:AlternateContent xmlns:mc="http://schemas.openxmlformats.org/markup-compatibility/2006">
      <mc:Choice Requires="x14">
        <oleObject progId="Document" dvAspect="DVASPECT_ICON" shapeId="7946" r:id="rId780">
          <objectPr defaultSize="0" autoPict="0" r:id="rId781">
            <anchor moveWithCells="1" sizeWithCells="1">
              <from>
                <xdr:col>5</xdr:col>
                <xdr:colOff>180975</xdr:colOff>
                <xdr:row>252</xdr:row>
                <xdr:rowOff>95250</xdr:rowOff>
              </from>
              <to>
                <xdr:col>5</xdr:col>
                <xdr:colOff>1095375</xdr:colOff>
                <xdr:row>252</xdr:row>
                <xdr:rowOff>676275</xdr:rowOff>
              </to>
            </anchor>
          </objectPr>
        </oleObject>
      </mc:Choice>
      <mc:Fallback>
        <oleObject progId="Document" dvAspect="DVASPECT_ICON" shapeId="7946" r:id="rId780"/>
      </mc:Fallback>
    </mc:AlternateContent>
    <mc:AlternateContent xmlns:mc="http://schemas.openxmlformats.org/markup-compatibility/2006">
      <mc:Choice Requires="x14">
        <oleObject progId="Document" dvAspect="DVASPECT_ICON" shapeId="7947" r:id="rId782">
          <objectPr defaultSize="0" autoPict="0" r:id="rId783">
            <anchor moveWithCells="1" sizeWithCells="1">
              <from>
                <xdr:col>5</xdr:col>
                <xdr:colOff>180975</xdr:colOff>
                <xdr:row>253</xdr:row>
                <xdr:rowOff>95250</xdr:rowOff>
              </from>
              <to>
                <xdr:col>5</xdr:col>
                <xdr:colOff>1095375</xdr:colOff>
                <xdr:row>253</xdr:row>
                <xdr:rowOff>676275</xdr:rowOff>
              </to>
            </anchor>
          </objectPr>
        </oleObject>
      </mc:Choice>
      <mc:Fallback>
        <oleObject progId="Document" dvAspect="DVASPECT_ICON" shapeId="7947" r:id="rId782"/>
      </mc:Fallback>
    </mc:AlternateContent>
    <mc:AlternateContent xmlns:mc="http://schemas.openxmlformats.org/markup-compatibility/2006">
      <mc:Choice Requires="x14">
        <oleObject progId="Document" dvAspect="DVASPECT_ICON" shapeId="7948" r:id="rId784">
          <objectPr defaultSize="0" autoPict="0" r:id="rId785">
            <anchor moveWithCells="1" sizeWithCells="1">
              <from>
                <xdr:col>5</xdr:col>
                <xdr:colOff>180975</xdr:colOff>
                <xdr:row>254</xdr:row>
                <xdr:rowOff>95250</xdr:rowOff>
              </from>
              <to>
                <xdr:col>5</xdr:col>
                <xdr:colOff>1095375</xdr:colOff>
                <xdr:row>254</xdr:row>
                <xdr:rowOff>676275</xdr:rowOff>
              </to>
            </anchor>
          </objectPr>
        </oleObject>
      </mc:Choice>
      <mc:Fallback>
        <oleObject progId="Document" dvAspect="DVASPECT_ICON" shapeId="7948" r:id="rId784"/>
      </mc:Fallback>
    </mc:AlternateContent>
    <mc:AlternateContent xmlns:mc="http://schemas.openxmlformats.org/markup-compatibility/2006">
      <mc:Choice Requires="x14">
        <oleObject progId="Worksheet" dvAspect="DVASPECT_ICON" shapeId="7949" r:id="rId786">
          <objectPr defaultSize="0" autoPict="0" r:id="rId787">
            <anchor moveWithCells="1" sizeWithCells="1">
              <from>
                <xdr:col>5</xdr:col>
                <xdr:colOff>180975</xdr:colOff>
                <xdr:row>256</xdr:row>
                <xdr:rowOff>95250</xdr:rowOff>
              </from>
              <to>
                <xdr:col>5</xdr:col>
                <xdr:colOff>1095375</xdr:colOff>
                <xdr:row>256</xdr:row>
                <xdr:rowOff>676275</xdr:rowOff>
              </to>
            </anchor>
          </objectPr>
        </oleObject>
      </mc:Choice>
      <mc:Fallback>
        <oleObject progId="Worksheet" dvAspect="DVASPECT_ICON" shapeId="7949" r:id="rId786"/>
      </mc:Fallback>
    </mc:AlternateContent>
    <mc:AlternateContent xmlns:mc="http://schemas.openxmlformats.org/markup-compatibility/2006">
      <mc:Choice Requires="x14">
        <oleObject progId="Worksheet" dvAspect="DVASPECT_ICON" shapeId="7950" r:id="rId788">
          <objectPr defaultSize="0" autoPict="0" r:id="rId789">
            <anchor moveWithCells="1" sizeWithCells="1">
              <from>
                <xdr:col>5</xdr:col>
                <xdr:colOff>180975</xdr:colOff>
                <xdr:row>257</xdr:row>
                <xdr:rowOff>95250</xdr:rowOff>
              </from>
              <to>
                <xdr:col>5</xdr:col>
                <xdr:colOff>1095375</xdr:colOff>
                <xdr:row>257</xdr:row>
                <xdr:rowOff>676275</xdr:rowOff>
              </to>
            </anchor>
          </objectPr>
        </oleObject>
      </mc:Choice>
      <mc:Fallback>
        <oleObject progId="Worksheet" dvAspect="DVASPECT_ICON" shapeId="7950" r:id="rId788"/>
      </mc:Fallback>
    </mc:AlternateContent>
    <mc:AlternateContent xmlns:mc="http://schemas.openxmlformats.org/markup-compatibility/2006">
      <mc:Choice Requires="x14">
        <oleObject progId="Worksheet" dvAspect="DVASPECT_ICON" shapeId="7951" r:id="rId790">
          <objectPr defaultSize="0" autoPict="0" r:id="rId791">
            <anchor moveWithCells="1" sizeWithCells="1">
              <from>
                <xdr:col>5</xdr:col>
                <xdr:colOff>180975</xdr:colOff>
                <xdr:row>258</xdr:row>
                <xdr:rowOff>95250</xdr:rowOff>
              </from>
              <to>
                <xdr:col>5</xdr:col>
                <xdr:colOff>1095375</xdr:colOff>
                <xdr:row>258</xdr:row>
                <xdr:rowOff>676275</xdr:rowOff>
              </to>
            </anchor>
          </objectPr>
        </oleObject>
      </mc:Choice>
      <mc:Fallback>
        <oleObject progId="Worksheet" dvAspect="DVASPECT_ICON" shapeId="7951" r:id="rId790"/>
      </mc:Fallback>
    </mc:AlternateContent>
    <mc:AlternateContent xmlns:mc="http://schemas.openxmlformats.org/markup-compatibility/2006">
      <mc:Choice Requires="x14">
        <oleObject progId="Document" dvAspect="DVASPECT_ICON" shapeId="7952" r:id="rId792">
          <objectPr defaultSize="0" r:id="rId793">
            <anchor moveWithCells="1" sizeWithCells="1">
              <from>
                <xdr:col>5</xdr:col>
                <xdr:colOff>152400</xdr:colOff>
                <xdr:row>260</xdr:row>
                <xdr:rowOff>38100</xdr:rowOff>
              </from>
              <to>
                <xdr:col>5</xdr:col>
                <xdr:colOff>1066800</xdr:colOff>
                <xdr:row>260</xdr:row>
                <xdr:rowOff>723900</xdr:rowOff>
              </to>
            </anchor>
          </objectPr>
        </oleObject>
      </mc:Choice>
      <mc:Fallback>
        <oleObject progId="Document" dvAspect="DVASPECT_ICON" shapeId="7952" r:id="rId792"/>
      </mc:Fallback>
    </mc:AlternateContent>
    <mc:AlternateContent xmlns:mc="http://schemas.openxmlformats.org/markup-compatibility/2006">
      <mc:Choice Requires="x14">
        <oleObject progId="Document" dvAspect="DVASPECT_ICON" shapeId="7953" r:id="rId794">
          <objectPr defaultSize="0" r:id="rId795">
            <anchor moveWithCells="1" sizeWithCells="1">
              <from>
                <xdr:col>5</xdr:col>
                <xdr:colOff>152400</xdr:colOff>
                <xdr:row>261</xdr:row>
                <xdr:rowOff>38100</xdr:rowOff>
              </from>
              <to>
                <xdr:col>5</xdr:col>
                <xdr:colOff>1066800</xdr:colOff>
                <xdr:row>261</xdr:row>
                <xdr:rowOff>723900</xdr:rowOff>
              </to>
            </anchor>
          </objectPr>
        </oleObject>
      </mc:Choice>
      <mc:Fallback>
        <oleObject progId="Document" dvAspect="DVASPECT_ICON" shapeId="7953" r:id="rId794"/>
      </mc:Fallback>
    </mc:AlternateContent>
    <mc:AlternateContent xmlns:mc="http://schemas.openxmlformats.org/markup-compatibility/2006">
      <mc:Choice Requires="x14">
        <oleObject progId="Document" dvAspect="DVASPECT_ICON" shapeId="7954" r:id="rId796">
          <objectPr defaultSize="0" r:id="rId797">
            <anchor moveWithCells="1" sizeWithCells="1">
              <from>
                <xdr:col>5</xdr:col>
                <xdr:colOff>152400</xdr:colOff>
                <xdr:row>262</xdr:row>
                <xdr:rowOff>38100</xdr:rowOff>
              </from>
              <to>
                <xdr:col>5</xdr:col>
                <xdr:colOff>1066800</xdr:colOff>
                <xdr:row>262</xdr:row>
                <xdr:rowOff>723900</xdr:rowOff>
              </to>
            </anchor>
          </objectPr>
        </oleObject>
      </mc:Choice>
      <mc:Fallback>
        <oleObject progId="Document" dvAspect="DVASPECT_ICON" shapeId="7954" r:id="rId796"/>
      </mc:Fallback>
    </mc:AlternateContent>
    <mc:AlternateContent xmlns:mc="http://schemas.openxmlformats.org/markup-compatibility/2006">
      <mc:Choice Requires="x14">
        <oleObject progId="Document" dvAspect="DVASPECT_ICON" shapeId="7955" r:id="rId798">
          <objectPr defaultSize="0" r:id="rId799">
            <anchor moveWithCells="1" sizeWithCells="1">
              <from>
                <xdr:col>5</xdr:col>
                <xdr:colOff>152400</xdr:colOff>
                <xdr:row>263</xdr:row>
                <xdr:rowOff>38100</xdr:rowOff>
              </from>
              <to>
                <xdr:col>5</xdr:col>
                <xdr:colOff>1066800</xdr:colOff>
                <xdr:row>263</xdr:row>
                <xdr:rowOff>723900</xdr:rowOff>
              </to>
            </anchor>
          </objectPr>
        </oleObject>
      </mc:Choice>
      <mc:Fallback>
        <oleObject progId="Document" dvAspect="DVASPECT_ICON" shapeId="7955" r:id="rId798"/>
      </mc:Fallback>
    </mc:AlternateContent>
    <mc:AlternateContent xmlns:mc="http://schemas.openxmlformats.org/markup-compatibility/2006">
      <mc:Choice Requires="x14">
        <oleObject progId="Document" dvAspect="DVASPECT_ICON" shapeId="7956" r:id="rId800">
          <objectPr defaultSize="0" autoPict="0" r:id="rId801">
            <anchor moveWithCells="1" sizeWithCells="1">
              <from>
                <xdr:col>5</xdr:col>
                <xdr:colOff>161925</xdr:colOff>
                <xdr:row>265</xdr:row>
                <xdr:rowOff>95250</xdr:rowOff>
              </from>
              <to>
                <xdr:col>5</xdr:col>
                <xdr:colOff>1076325</xdr:colOff>
                <xdr:row>265</xdr:row>
                <xdr:rowOff>676275</xdr:rowOff>
              </to>
            </anchor>
          </objectPr>
        </oleObject>
      </mc:Choice>
      <mc:Fallback>
        <oleObject progId="Document" dvAspect="DVASPECT_ICON" shapeId="7956" r:id="rId800"/>
      </mc:Fallback>
    </mc:AlternateContent>
    <mc:AlternateContent xmlns:mc="http://schemas.openxmlformats.org/markup-compatibility/2006">
      <mc:Choice Requires="x14">
        <oleObject progId="Document" dvAspect="DVASPECT_ICON" shapeId="7957" r:id="rId802">
          <objectPr defaultSize="0" autoPict="0" r:id="rId803">
            <anchor moveWithCells="1" sizeWithCells="1">
              <from>
                <xdr:col>5</xdr:col>
                <xdr:colOff>161925</xdr:colOff>
                <xdr:row>266</xdr:row>
                <xdr:rowOff>95250</xdr:rowOff>
              </from>
              <to>
                <xdr:col>5</xdr:col>
                <xdr:colOff>1076325</xdr:colOff>
                <xdr:row>266</xdr:row>
                <xdr:rowOff>676275</xdr:rowOff>
              </to>
            </anchor>
          </objectPr>
        </oleObject>
      </mc:Choice>
      <mc:Fallback>
        <oleObject progId="Document" dvAspect="DVASPECT_ICON" shapeId="7957" r:id="rId802"/>
      </mc:Fallback>
    </mc:AlternateContent>
    <mc:AlternateContent xmlns:mc="http://schemas.openxmlformats.org/markup-compatibility/2006">
      <mc:Choice Requires="x14">
        <oleObject progId="Document" dvAspect="DVASPECT_ICON" shapeId="7958" r:id="rId804">
          <objectPr defaultSize="0" autoPict="0" r:id="rId805">
            <anchor moveWithCells="1" sizeWithCells="1">
              <from>
                <xdr:col>5</xdr:col>
                <xdr:colOff>161925</xdr:colOff>
                <xdr:row>267</xdr:row>
                <xdr:rowOff>95250</xdr:rowOff>
              </from>
              <to>
                <xdr:col>5</xdr:col>
                <xdr:colOff>1076325</xdr:colOff>
                <xdr:row>267</xdr:row>
                <xdr:rowOff>676275</xdr:rowOff>
              </to>
            </anchor>
          </objectPr>
        </oleObject>
      </mc:Choice>
      <mc:Fallback>
        <oleObject progId="Document" dvAspect="DVASPECT_ICON" shapeId="7958" r:id="rId804"/>
      </mc:Fallback>
    </mc:AlternateContent>
    <mc:AlternateContent xmlns:mc="http://schemas.openxmlformats.org/markup-compatibility/2006">
      <mc:Choice Requires="x14">
        <oleObject progId="Document" dvAspect="DVASPECT_ICON" shapeId="7959" r:id="rId806">
          <objectPr defaultSize="0" autoPict="0" r:id="rId807">
            <anchor moveWithCells="1" sizeWithCells="1">
              <from>
                <xdr:col>5</xdr:col>
                <xdr:colOff>171450</xdr:colOff>
                <xdr:row>269</xdr:row>
                <xdr:rowOff>114300</xdr:rowOff>
              </from>
              <to>
                <xdr:col>5</xdr:col>
                <xdr:colOff>1085850</xdr:colOff>
                <xdr:row>269</xdr:row>
                <xdr:rowOff>704850</xdr:rowOff>
              </to>
            </anchor>
          </objectPr>
        </oleObject>
      </mc:Choice>
      <mc:Fallback>
        <oleObject progId="Document" dvAspect="DVASPECT_ICON" shapeId="7959" r:id="rId806"/>
      </mc:Fallback>
    </mc:AlternateContent>
    <mc:AlternateContent xmlns:mc="http://schemas.openxmlformats.org/markup-compatibility/2006">
      <mc:Choice Requires="x14">
        <oleObject progId="Document" dvAspect="DVASPECT_ICON" shapeId="7960" r:id="rId808">
          <objectPr defaultSize="0" autoPict="0" r:id="rId809">
            <anchor moveWithCells="1" sizeWithCells="1">
              <from>
                <xdr:col>5</xdr:col>
                <xdr:colOff>161925</xdr:colOff>
                <xdr:row>270</xdr:row>
                <xdr:rowOff>57150</xdr:rowOff>
              </from>
              <to>
                <xdr:col>5</xdr:col>
                <xdr:colOff>1076325</xdr:colOff>
                <xdr:row>270</xdr:row>
                <xdr:rowOff>714375</xdr:rowOff>
              </to>
            </anchor>
          </objectPr>
        </oleObject>
      </mc:Choice>
      <mc:Fallback>
        <oleObject progId="Document" dvAspect="DVASPECT_ICON" shapeId="7960" r:id="rId808"/>
      </mc:Fallback>
    </mc:AlternateContent>
    <mc:AlternateContent xmlns:mc="http://schemas.openxmlformats.org/markup-compatibility/2006">
      <mc:Choice Requires="x14">
        <oleObject progId="Document" dvAspect="DVASPECT_ICON" shapeId="7961" r:id="rId810">
          <objectPr defaultSize="0" autoPict="0" r:id="rId811">
            <anchor moveWithCells="1" sizeWithCells="1">
              <from>
                <xdr:col>5</xdr:col>
                <xdr:colOff>171450</xdr:colOff>
                <xdr:row>271</xdr:row>
                <xdr:rowOff>114300</xdr:rowOff>
              </from>
              <to>
                <xdr:col>5</xdr:col>
                <xdr:colOff>1085850</xdr:colOff>
                <xdr:row>271</xdr:row>
                <xdr:rowOff>704850</xdr:rowOff>
              </to>
            </anchor>
          </objectPr>
        </oleObject>
      </mc:Choice>
      <mc:Fallback>
        <oleObject progId="Document" dvAspect="DVASPECT_ICON" shapeId="7961" r:id="rId810"/>
      </mc:Fallback>
    </mc:AlternateContent>
    <mc:AlternateContent xmlns:mc="http://schemas.openxmlformats.org/markup-compatibility/2006">
      <mc:Choice Requires="x14">
        <oleObject progId="Document" dvAspect="DVASPECT_ICON" shapeId="7962" r:id="rId812">
          <objectPr defaultSize="0" autoPict="0" r:id="rId813">
            <anchor moveWithCells="1" sizeWithCells="1">
              <from>
                <xdr:col>5</xdr:col>
                <xdr:colOff>171450</xdr:colOff>
                <xdr:row>272</xdr:row>
                <xdr:rowOff>114300</xdr:rowOff>
              </from>
              <to>
                <xdr:col>5</xdr:col>
                <xdr:colOff>1085850</xdr:colOff>
                <xdr:row>272</xdr:row>
                <xdr:rowOff>704850</xdr:rowOff>
              </to>
            </anchor>
          </objectPr>
        </oleObject>
      </mc:Choice>
      <mc:Fallback>
        <oleObject progId="Document" dvAspect="DVASPECT_ICON" shapeId="7962" r:id="rId812"/>
      </mc:Fallback>
    </mc:AlternateContent>
    <mc:AlternateContent xmlns:mc="http://schemas.openxmlformats.org/markup-compatibility/2006">
      <mc:Choice Requires="x14">
        <oleObject progId="Document" dvAspect="DVASPECT_ICON" shapeId="7963" r:id="rId814">
          <objectPr defaultSize="0" autoPict="0" r:id="rId815">
            <anchor moveWithCells="1" sizeWithCells="1">
              <from>
                <xdr:col>5</xdr:col>
                <xdr:colOff>171450</xdr:colOff>
                <xdr:row>273</xdr:row>
                <xdr:rowOff>114300</xdr:rowOff>
              </from>
              <to>
                <xdr:col>5</xdr:col>
                <xdr:colOff>1085850</xdr:colOff>
                <xdr:row>273</xdr:row>
                <xdr:rowOff>704850</xdr:rowOff>
              </to>
            </anchor>
          </objectPr>
        </oleObject>
      </mc:Choice>
      <mc:Fallback>
        <oleObject progId="Document" dvAspect="DVASPECT_ICON" shapeId="7963" r:id="rId814"/>
      </mc:Fallback>
    </mc:AlternateContent>
    <mc:AlternateContent xmlns:mc="http://schemas.openxmlformats.org/markup-compatibility/2006">
      <mc:Choice Requires="x14">
        <oleObject progId="Document" dvAspect="DVASPECT_ICON" shapeId="7964" r:id="rId816">
          <objectPr defaultSize="0" autoPict="0" r:id="rId817">
            <anchor moveWithCells="1" sizeWithCells="1">
              <from>
                <xdr:col>5</xdr:col>
                <xdr:colOff>171450</xdr:colOff>
                <xdr:row>274</xdr:row>
                <xdr:rowOff>114300</xdr:rowOff>
              </from>
              <to>
                <xdr:col>5</xdr:col>
                <xdr:colOff>1085850</xdr:colOff>
                <xdr:row>274</xdr:row>
                <xdr:rowOff>704850</xdr:rowOff>
              </to>
            </anchor>
          </objectPr>
        </oleObject>
      </mc:Choice>
      <mc:Fallback>
        <oleObject progId="Document" dvAspect="DVASPECT_ICON" shapeId="7964" r:id="rId816"/>
      </mc:Fallback>
    </mc:AlternateContent>
    <mc:AlternateContent xmlns:mc="http://schemas.openxmlformats.org/markup-compatibility/2006">
      <mc:Choice Requires="x14">
        <oleObject progId="Document" dvAspect="DVASPECT_ICON" shapeId="7965" r:id="rId818">
          <objectPr defaultSize="0" autoPict="0" r:id="rId819">
            <anchor moveWithCells="1" sizeWithCells="1">
              <from>
                <xdr:col>5</xdr:col>
                <xdr:colOff>171450</xdr:colOff>
                <xdr:row>275</xdr:row>
                <xdr:rowOff>114300</xdr:rowOff>
              </from>
              <to>
                <xdr:col>5</xdr:col>
                <xdr:colOff>1085850</xdr:colOff>
                <xdr:row>275</xdr:row>
                <xdr:rowOff>704850</xdr:rowOff>
              </to>
            </anchor>
          </objectPr>
        </oleObject>
      </mc:Choice>
      <mc:Fallback>
        <oleObject progId="Document" dvAspect="DVASPECT_ICON" shapeId="7965" r:id="rId818"/>
      </mc:Fallback>
    </mc:AlternateContent>
    <mc:AlternateContent xmlns:mc="http://schemas.openxmlformats.org/markup-compatibility/2006">
      <mc:Choice Requires="x14">
        <oleObject progId="Document" dvAspect="DVASPECT_ICON" shapeId="7966" r:id="rId820">
          <objectPr defaultSize="0" autoPict="0" r:id="rId821">
            <anchor moveWithCells="1" sizeWithCells="1">
              <from>
                <xdr:col>5</xdr:col>
                <xdr:colOff>171450</xdr:colOff>
                <xdr:row>276</xdr:row>
                <xdr:rowOff>114300</xdr:rowOff>
              </from>
              <to>
                <xdr:col>5</xdr:col>
                <xdr:colOff>1085850</xdr:colOff>
                <xdr:row>276</xdr:row>
                <xdr:rowOff>704850</xdr:rowOff>
              </to>
            </anchor>
          </objectPr>
        </oleObject>
      </mc:Choice>
      <mc:Fallback>
        <oleObject progId="Document" dvAspect="DVASPECT_ICON" shapeId="7966" r:id="rId820"/>
      </mc:Fallback>
    </mc:AlternateContent>
    <mc:AlternateContent xmlns:mc="http://schemas.openxmlformats.org/markup-compatibility/2006">
      <mc:Choice Requires="x14">
        <oleObject progId="Document" dvAspect="DVASPECT_ICON" shapeId="7967" r:id="rId822">
          <objectPr defaultSize="0" autoPict="0" r:id="rId823">
            <anchor moveWithCells="1" sizeWithCells="1">
              <from>
                <xdr:col>5</xdr:col>
                <xdr:colOff>171450</xdr:colOff>
                <xdr:row>277</xdr:row>
                <xdr:rowOff>114300</xdr:rowOff>
              </from>
              <to>
                <xdr:col>5</xdr:col>
                <xdr:colOff>1085850</xdr:colOff>
                <xdr:row>277</xdr:row>
                <xdr:rowOff>704850</xdr:rowOff>
              </to>
            </anchor>
          </objectPr>
        </oleObject>
      </mc:Choice>
      <mc:Fallback>
        <oleObject progId="Document" dvAspect="DVASPECT_ICON" shapeId="7967" r:id="rId822"/>
      </mc:Fallback>
    </mc:AlternateContent>
    <mc:AlternateContent xmlns:mc="http://schemas.openxmlformats.org/markup-compatibility/2006">
      <mc:Choice Requires="x14">
        <oleObject progId="Document" dvAspect="DVASPECT_ICON" shapeId="7968" r:id="rId824">
          <objectPr defaultSize="0" autoPict="0" r:id="rId825">
            <anchor moveWithCells="1" sizeWithCells="1">
              <from>
                <xdr:col>5</xdr:col>
                <xdr:colOff>171450</xdr:colOff>
                <xdr:row>278</xdr:row>
                <xdr:rowOff>114300</xdr:rowOff>
              </from>
              <to>
                <xdr:col>5</xdr:col>
                <xdr:colOff>1085850</xdr:colOff>
                <xdr:row>278</xdr:row>
                <xdr:rowOff>704850</xdr:rowOff>
              </to>
            </anchor>
          </objectPr>
        </oleObject>
      </mc:Choice>
      <mc:Fallback>
        <oleObject progId="Document" dvAspect="DVASPECT_ICON" shapeId="7968" r:id="rId824"/>
      </mc:Fallback>
    </mc:AlternateContent>
    <mc:AlternateContent xmlns:mc="http://schemas.openxmlformats.org/markup-compatibility/2006">
      <mc:Choice Requires="x14">
        <oleObject progId="Document" dvAspect="DVASPECT_ICON" shapeId="7969" r:id="rId826">
          <objectPr defaultSize="0" autoPict="0" r:id="rId827">
            <anchor moveWithCells="1" sizeWithCells="1">
              <from>
                <xdr:col>5</xdr:col>
                <xdr:colOff>171450</xdr:colOff>
                <xdr:row>279</xdr:row>
                <xdr:rowOff>114300</xdr:rowOff>
              </from>
              <to>
                <xdr:col>5</xdr:col>
                <xdr:colOff>1085850</xdr:colOff>
                <xdr:row>279</xdr:row>
                <xdr:rowOff>704850</xdr:rowOff>
              </to>
            </anchor>
          </objectPr>
        </oleObject>
      </mc:Choice>
      <mc:Fallback>
        <oleObject progId="Document" dvAspect="DVASPECT_ICON" shapeId="7969" r:id="rId826"/>
      </mc:Fallback>
    </mc:AlternateContent>
    <mc:AlternateContent xmlns:mc="http://schemas.openxmlformats.org/markup-compatibility/2006">
      <mc:Choice Requires="x14">
        <oleObject progId="Document" dvAspect="DVASPECT_ICON" shapeId="7970" r:id="rId828">
          <objectPr defaultSize="0" autoPict="0" r:id="rId829">
            <anchor moveWithCells="1" sizeWithCells="1">
              <from>
                <xdr:col>5</xdr:col>
                <xdr:colOff>190500</xdr:colOff>
                <xdr:row>280</xdr:row>
                <xdr:rowOff>47625</xdr:rowOff>
              </from>
              <to>
                <xdr:col>5</xdr:col>
                <xdr:colOff>1104900</xdr:colOff>
                <xdr:row>280</xdr:row>
                <xdr:rowOff>628650</xdr:rowOff>
              </to>
            </anchor>
          </objectPr>
        </oleObject>
      </mc:Choice>
      <mc:Fallback>
        <oleObject progId="Document" dvAspect="DVASPECT_ICON" shapeId="7970" r:id="rId828"/>
      </mc:Fallback>
    </mc:AlternateContent>
    <mc:AlternateContent xmlns:mc="http://schemas.openxmlformats.org/markup-compatibility/2006">
      <mc:Choice Requires="x14">
        <oleObject progId="Document" dvAspect="DVASPECT_ICON" shapeId="7971" r:id="rId830">
          <objectPr defaultSize="0" autoPict="0" r:id="rId831">
            <anchor moveWithCells="1" sizeWithCells="1">
              <from>
                <xdr:col>5</xdr:col>
                <xdr:colOff>142875</xdr:colOff>
                <xdr:row>282</xdr:row>
                <xdr:rowOff>66675</xdr:rowOff>
              </from>
              <to>
                <xdr:col>5</xdr:col>
                <xdr:colOff>1057275</xdr:colOff>
                <xdr:row>282</xdr:row>
                <xdr:rowOff>657225</xdr:rowOff>
              </to>
            </anchor>
          </objectPr>
        </oleObject>
      </mc:Choice>
      <mc:Fallback>
        <oleObject progId="Document" dvAspect="DVASPECT_ICON" shapeId="7971" r:id="rId830"/>
      </mc:Fallback>
    </mc:AlternateContent>
    <mc:AlternateContent xmlns:mc="http://schemas.openxmlformats.org/markup-compatibility/2006">
      <mc:Choice Requires="x14">
        <oleObject progId="Document" dvAspect="DVASPECT_ICON" shapeId="7972" r:id="rId832">
          <objectPr defaultSize="0" autoPict="0" r:id="rId833">
            <anchor moveWithCells="1" sizeWithCells="1">
              <from>
                <xdr:col>5</xdr:col>
                <xdr:colOff>152400</xdr:colOff>
                <xdr:row>283</xdr:row>
                <xdr:rowOff>95250</xdr:rowOff>
              </from>
              <to>
                <xdr:col>5</xdr:col>
                <xdr:colOff>1066800</xdr:colOff>
                <xdr:row>283</xdr:row>
                <xdr:rowOff>685800</xdr:rowOff>
              </to>
            </anchor>
          </objectPr>
        </oleObject>
      </mc:Choice>
      <mc:Fallback>
        <oleObject progId="Document" dvAspect="DVASPECT_ICON" shapeId="7972" r:id="rId832"/>
      </mc:Fallback>
    </mc:AlternateContent>
    <mc:AlternateContent xmlns:mc="http://schemas.openxmlformats.org/markup-compatibility/2006">
      <mc:Choice Requires="x14">
        <oleObject progId="Document" dvAspect="DVASPECT_ICON" shapeId="7973" r:id="rId834">
          <objectPr defaultSize="0" autoPict="0" r:id="rId835">
            <anchor moveWithCells="1" sizeWithCells="1">
              <from>
                <xdr:col>5</xdr:col>
                <xdr:colOff>142875</xdr:colOff>
                <xdr:row>284</xdr:row>
                <xdr:rowOff>85725</xdr:rowOff>
              </from>
              <to>
                <xdr:col>5</xdr:col>
                <xdr:colOff>1057275</xdr:colOff>
                <xdr:row>284</xdr:row>
                <xdr:rowOff>666750</xdr:rowOff>
              </to>
            </anchor>
          </objectPr>
        </oleObject>
      </mc:Choice>
      <mc:Fallback>
        <oleObject progId="Document" dvAspect="DVASPECT_ICON" shapeId="7973" r:id="rId834"/>
      </mc:Fallback>
    </mc:AlternateContent>
    <mc:AlternateContent xmlns:mc="http://schemas.openxmlformats.org/markup-compatibility/2006">
      <mc:Choice Requires="x14">
        <oleObject progId="Document" dvAspect="DVASPECT_ICON" shapeId="7974" r:id="rId836">
          <objectPr defaultSize="0" r:id="rId837">
            <anchor moveWithCells="1" sizeWithCells="1">
              <from>
                <xdr:col>5</xdr:col>
                <xdr:colOff>161925</xdr:colOff>
                <xdr:row>8</xdr:row>
                <xdr:rowOff>38100</xdr:rowOff>
              </from>
              <to>
                <xdr:col>5</xdr:col>
                <xdr:colOff>1076325</xdr:colOff>
                <xdr:row>8</xdr:row>
                <xdr:rowOff>723900</xdr:rowOff>
              </to>
            </anchor>
          </objectPr>
        </oleObject>
      </mc:Choice>
      <mc:Fallback>
        <oleObject progId="Document" dvAspect="DVASPECT_ICON" shapeId="7974" r:id="rId836"/>
      </mc:Fallback>
    </mc:AlternateContent>
    <mc:AlternateContent xmlns:mc="http://schemas.openxmlformats.org/markup-compatibility/2006">
      <mc:Choice Requires="x14">
        <oleObject progId="Document" dvAspect="DVASPECT_ICON" shapeId="7975" r:id="rId838">
          <objectPr defaultSize="0" r:id="rId839">
            <anchor moveWithCells="1" sizeWithCells="1">
              <from>
                <xdr:col>5</xdr:col>
                <xdr:colOff>161925</xdr:colOff>
                <xdr:row>12</xdr:row>
                <xdr:rowOff>38100</xdr:rowOff>
              </from>
              <to>
                <xdr:col>5</xdr:col>
                <xdr:colOff>1076325</xdr:colOff>
                <xdr:row>12</xdr:row>
                <xdr:rowOff>723900</xdr:rowOff>
              </to>
            </anchor>
          </objectPr>
        </oleObject>
      </mc:Choice>
      <mc:Fallback>
        <oleObject progId="Document" dvAspect="DVASPECT_ICON" shapeId="7975" r:id="rId838"/>
      </mc:Fallback>
    </mc:AlternateContent>
    <mc:AlternateContent xmlns:mc="http://schemas.openxmlformats.org/markup-compatibility/2006">
      <mc:Choice Requires="x14">
        <oleObject progId="Document" dvAspect="DVASPECT_ICON" shapeId="7976" r:id="rId840">
          <objectPr defaultSize="0" r:id="rId841">
            <anchor moveWithCells="1" sizeWithCells="1">
              <from>
                <xdr:col>5</xdr:col>
                <xdr:colOff>161925</xdr:colOff>
                <xdr:row>13</xdr:row>
                <xdr:rowOff>38100</xdr:rowOff>
              </from>
              <to>
                <xdr:col>5</xdr:col>
                <xdr:colOff>1076325</xdr:colOff>
                <xdr:row>13</xdr:row>
                <xdr:rowOff>723900</xdr:rowOff>
              </to>
            </anchor>
          </objectPr>
        </oleObject>
      </mc:Choice>
      <mc:Fallback>
        <oleObject progId="Document" dvAspect="DVASPECT_ICON" shapeId="7976" r:id="rId840"/>
      </mc:Fallback>
    </mc:AlternateContent>
    <mc:AlternateContent xmlns:mc="http://schemas.openxmlformats.org/markup-compatibility/2006">
      <mc:Choice Requires="x14">
        <oleObject progId="Document" dvAspect="DVASPECT_ICON" shapeId="7977" r:id="rId842">
          <objectPr defaultSize="0" r:id="rId843">
            <anchor moveWithCells="1" sizeWithCells="1">
              <from>
                <xdr:col>5</xdr:col>
                <xdr:colOff>190500</xdr:colOff>
                <xdr:row>15</xdr:row>
                <xdr:rowOff>57150</xdr:rowOff>
              </from>
              <to>
                <xdr:col>5</xdr:col>
                <xdr:colOff>1104900</xdr:colOff>
                <xdr:row>15</xdr:row>
                <xdr:rowOff>742950</xdr:rowOff>
              </to>
            </anchor>
          </objectPr>
        </oleObject>
      </mc:Choice>
      <mc:Fallback>
        <oleObject progId="Document" dvAspect="DVASPECT_ICON" shapeId="7977" r:id="rId842"/>
      </mc:Fallback>
    </mc:AlternateContent>
    <mc:AlternateContent xmlns:mc="http://schemas.openxmlformats.org/markup-compatibility/2006">
      <mc:Choice Requires="x14">
        <oleObject progId="Document" dvAspect="DVASPECT_ICON" shapeId="7978" r:id="rId844">
          <objectPr defaultSize="0" r:id="rId845">
            <anchor moveWithCells="1" sizeWithCells="1">
              <from>
                <xdr:col>5</xdr:col>
                <xdr:colOff>190500</xdr:colOff>
                <xdr:row>55</xdr:row>
                <xdr:rowOff>57150</xdr:rowOff>
              </from>
              <to>
                <xdr:col>5</xdr:col>
                <xdr:colOff>1104900</xdr:colOff>
                <xdr:row>55</xdr:row>
                <xdr:rowOff>742950</xdr:rowOff>
              </to>
            </anchor>
          </objectPr>
        </oleObject>
      </mc:Choice>
      <mc:Fallback>
        <oleObject progId="Document" dvAspect="DVASPECT_ICON" shapeId="7978" r:id="rId844"/>
      </mc:Fallback>
    </mc:AlternateContent>
    <mc:AlternateContent xmlns:mc="http://schemas.openxmlformats.org/markup-compatibility/2006">
      <mc:Choice Requires="x14">
        <oleObject progId="Document" dvAspect="DVASPECT_ICON" shapeId="7979" r:id="rId846">
          <objectPr defaultSize="0" r:id="rId847">
            <anchor moveWithCells="1" sizeWithCells="1">
              <from>
                <xdr:col>5</xdr:col>
                <xdr:colOff>190500</xdr:colOff>
                <xdr:row>94</xdr:row>
                <xdr:rowOff>57150</xdr:rowOff>
              </from>
              <to>
                <xdr:col>5</xdr:col>
                <xdr:colOff>1104900</xdr:colOff>
                <xdr:row>94</xdr:row>
                <xdr:rowOff>742950</xdr:rowOff>
              </to>
            </anchor>
          </objectPr>
        </oleObject>
      </mc:Choice>
      <mc:Fallback>
        <oleObject progId="Document" dvAspect="DVASPECT_ICON" shapeId="7979" r:id="rId846"/>
      </mc:Fallback>
    </mc:AlternateContent>
    <mc:AlternateContent xmlns:mc="http://schemas.openxmlformats.org/markup-compatibility/2006">
      <mc:Choice Requires="x14">
        <oleObject progId="Document" dvAspect="DVASPECT_ICON" shapeId="7980" r:id="rId848">
          <objectPr defaultSize="0" r:id="rId849">
            <anchor moveWithCells="1" sizeWithCells="1">
              <from>
                <xdr:col>5</xdr:col>
                <xdr:colOff>190500</xdr:colOff>
                <xdr:row>97</xdr:row>
                <xdr:rowOff>57150</xdr:rowOff>
              </from>
              <to>
                <xdr:col>5</xdr:col>
                <xdr:colOff>1104900</xdr:colOff>
                <xdr:row>97</xdr:row>
                <xdr:rowOff>742950</xdr:rowOff>
              </to>
            </anchor>
          </objectPr>
        </oleObject>
      </mc:Choice>
      <mc:Fallback>
        <oleObject progId="Document" dvAspect="DVASPECT_ICON" shapeId="7980" r:id="rId848"/>
      </mc:Fallback>
    </mc:AlternateContent>
    <mc:AlternateContent xmlns:mc="http://schemas.openxmlformats.org/markup-compatibility/2006">
      <mc:Choice Requires="x14">
        <oleObject progId="Document" dvAspect="DVASPECT_ICON" shapeId="7981" r:id="rId850">
          <objectPr defaultSize="0" r:id="rId851">
            <anchor moveWithCells="1" sizeWithCells="1">
              <from>
                <xdr:col>5</xdr:col>
                <xdr:colOff>180975</xdr:colOff>
                <xdr:row>101</xdr:row>
                <xdr:rowOff>38100</xdr:rowOff>
              </from>
              <to>
                <xdr:col>5</xdr:col>
                <xdr:colOff>1095375</xdr:colOff>
                <xdr:row>101</xdr:row>
                <xdr:rowOff>723900</xdr:rowOff>
              </to>
            </anchor>
          </objectPr>
        </oleObject>
      </mc:Choice>
      <mc:Fallback>
        <oleObject progId="Document" dvAspect="DVASPECT_ICON" shapeId="7981" r:id="rId850"/>
      </mc:Fallback>
    </mc:AlternateContent>
    <mc:AlternateContent xmlns:mc="http://schemas.openxmlformats.org/markup-compatibility/2006">
      <mc:Choice Requires="x14">
        <oleObject progId="Document" dvAspect="DVASPECT_ICON" shapeId="7982" r:id="rId852">
          <objectPr defaultSize="0" r:id="rId853">
            <anchor moveWithCells="1" sizeWithCells="1">
              <from>
                <xdr:col>5</xdr:col>
                <xdr:colOff>180975</xdr:colOff>
                <xdr:row>105</xdr:row>
                <xdr:rowOff>38100</xdr:rowOff>
              </from>
              <to>
                <xdr:col>5</xdr:col>
                <xdr:colOff>1095375</xdr:colOff>
                <xdr:row>105</xdr:row>
                <xdr:rowOff>723900</xdr:rowOff>
              </to>
            </anchor>
          </objectPr>
        </oleObject>
      </mc:Choice>
      <mc:Fallback>
        <oleObject progId="Document" dvAspect="DVASPECT_ICON" shapeId="7982" r:id="rId852"/>
      </mc:Fallback>
    </mc:AlternateContent>
    <mc:AlternateContent xmlns:mc="http://schemas.openxmlformats.org/markup-compatibility/2006">
      <mc:Choice Requires="x14">
        <oleObject progId="Document" dvAspect="DVASPECT_ICON" shapeId="7983" r:id="rId854">
          <objectPr defaultSize="0" r:id="rId855">
            <anchor moveWithCells="1" sizeWithCells="1">
              <from>
                <xdr:col>5</xdr:col>
                <xdr:colOff>180975</xdr:colOff>
                <xdr:row>109</xdr:row>
                <xdr:rowOff>38100</xdr:rowOff>
              </from>
              <to>
                <xdr:col>5</xdr:col>
                <xdr:colOff>1095375</xdr:colOff>
                <xdr:row>109</xdr:row>
                <xdr:rowOff>723900</xdr:rowOff>
              </to>
            </anchor>
          </objectPr>
        </oleObject>
      </mc:Choice>
      <mc:Fallback>
        <oleObject progId="Document" dvAspect="DVASPECT_ICON" shapeId="7983" r:id="rId854"/>
      </mc:Fallback>
    </mc:AlternateContent>
    <mc:AlternateContent xmlns:mc="http://schemas.openxmlformats.org/markup-compatibility/2006">
      <mc:Choice Requires="x14">
        <oleObject progId="Document" dvAspect="DVASPECT_ICON" shapeId="7984" r:id="rId856">
          <objectPr defaultSize="0" r:id="rId857">
            <anchor moveWithCells="1" sizeWithCells="1">
              <from>
                <xdr:col>5</xdr:col>
                <xdr:colOff>180975</xdr:colOff>
                <xdr:row>124</xdr:row>
                <xdr:rowOff>38100</xdr:rowOff>
              </from>
              <to>
                <xdr:col>5</xdr:col>
                <xdr:colOff>1095375</xdr:colOff>
                <xdr:row>124</xdr:row>
                <xdr:rowOff>723900</xdr:rowOff>
              </to>
            </anchor>
          </objectPr>
        </oleObject>
      </mc:Choice>
      <mc:Fallback>
        <oleObject progId="Document" dvAspect="DVASPECT_ICON" shapeId="7984" r:id="rId856"/>
      </mc:Fallback>
    </mc:AlternateContent>
    <mc:AlternateContent xmlns:mc="http://schemas.openxmlformats.org/markup-compatibility/2006">
      <mc:Choice Requires="x14">
        <oleObject progId="Document" dvAspect="DVASPECT_ICON" shapeId="7985" r:id="rId858">
          <objectPr defaultSize="0" r:id="rId859">
            <anchor moveWithCells="1" sizeWithCells="1">
              <from>
                <xdr:col>5</xdr:col>
                <xdr:colOff>180975</xdr:colOff>
                <xdr:row>213</xdr:row>
                <xdr:rowOff>38100</xdr:rowOff>
              </from>
              <to>
                <xdr:col>5</xdr:col>
                <xdr:colOff>1095375</xdr:colOff>
                <xdr:row>213</xdr:row>
                <xdr:rowOff>723900</xdr:rowOff>
              </to>
            </anchor>
          </objectPr>
        </oleObject>
      </mc:Choice>
      <mc:Fallback>
        <oleObject progId="Document" dvAspect="DVASPECT_ICON" shapeId="7985" r:id="rId858"/>
      </mc:Fallback>
    </mc:AlternateContent>
    <mc:AlternateContent xmlns:mc="http://schemas.openxmlformats.org/markup-compatibility/2006">
      <mc:Choice Requires="x14">
        <oleObject progId="Document" dvAspect="DVASPECT_ICON" shapeId="7986" r:id="rId860">
          <objectPr defaultSize="0" r:id="rId861">
            <anchor moveWithCells="1" sizeWithCells="1">
              <from>
                <xdr:col>5</xdr:col>
                <xdr:colOff>161925</xdr:colOff>
                <xdr:row>287</xdr:row>
                <xdr:rowOff>38100</xdr:rowOff>
              </from>
              <to>
                <xdr:col>5</xdr:col>
                <xdr:colOff>1076325</xdr:colOff>
                <xdr:row>287</xdr:row>
                <xdr:rowOff>723900</xdr:rowOff>
              </to>
            </anchor>
          </objectPr>
        </oleObject>
      </mc:Choice>
      <mc:Fallback>
        <oleObject progId="Document" dvAspect="DVASPECT_ICON" shapeId="7986" r:id="rId860"/>
      </mc:Fallback>
    </mc:AlternateContent>
    <mc:AlternateContent xmlns:mc="http://schemas.openxmlformats.org/markup-compatibility/2006">
      <mc:Choice Requires="x14">
        <oleObject progId="Document" dvAspect="DVASPECT_ICON" shapeId="7987" r:id="rId862">
          <objectPr defaultSize="0" r:id="rId863">
            <anchor moveWithCells="1" sizeWithCells="1">
              <from>
                <xdr:col>5</xdr:col>
                <xdr:colOff>161925</xdr:colOff>
                <xdr:row>288</xdr:row>
                <xdr:rowOff>38100</xdr:rowOff>
              </from>
              <to>
                <xdr:col>5</xdr:col>
                <xdr:colOff>1076325</xdr:colOff>
                <xdr:row>288</xdr:row>
                <xdr:rowOff>723900</xdr:rowOff>
              </to>
            </anchor>
          </objectPr>
        </oleObject>
      </mc:Choice>
      <mc:Fallback>
        <oleObject progId="Document" dvAspect="DVASPECT_ICON" shapeId="7987" r:id="rId862"/>
      </mc:Fallback>
    </mc:AlternateContent>
    <mc:AlternateContent xmlns:mc="http://schemas.openxmlformats.org/markup-compatibility/2006">
      <mc:Choice Requires="x14">
        <oleObject progId="Document" dvAspect="DVASPECT_ICON" shapeId="7988" r:id="rId864">
          <objectPr defaultSize="0" r:id="rId865">
            <anchor moveWithCells="1" sizeWithCells="1">
              <from>
                <xdr:col>5</xdr:col>
                <xdr:colOff>161925</xdr:colOff>
                <xdr:row>289</xdr:row>
                <xdr:rowOff>38100</xdr:rowOff>
              </from>
              <to>
                <xdr:col>5</xdr:col>
                <xdr:colOff>1076325</xdr:colOff>
                <xdr:row>289</xdr:row>
                <xdr:rowOff>723900</xdr:rowOff>
              </to>
            </anchor>
          </objectPr>
        </oleObject>
      </mc:Choice>
      <mc:Fallback>
        <oleObject progId="Document" dvAspect="DVASPECT_ICON" shapeId="7988" r:id="rId864"/>
      </mc:Fallback>
    </mc:AlternateContent>
    <mc:AlternateContent xmlns:mc="http://schemas.openxmlformats.org/markup-compatibility/2006">
      <mc:Choice Requires="x14">
        <oleObject progId="Document" dvAspect="DVASPECT_ICON" shapeId="7989" r:id="rId866">
          <objectPr defaultSize="0" r:id="rId867">
            <anchor moveWithCells="1" sizeWithCells="1">
              <from>
                <xdr:col>5</xdr:col>
                <xdr:colOff>161925</xdr:colOff>
                <xdr:row>290</xdr:row>
                <xdr:rowOff>38100</xdr:rowOff>
              </from>
              <to>
                <xdr:col>5</xdr:col>
                <xdr:colOff>1076325</xdr:colOff>
                <xdr:row>290</xdr:row>
                <xdr:rowOff>723900</xdr:rowOff>
              </to>
            </anchor>
          </objectPr>
        </oleObject>
      </mc:Choice>
      <mc:Fallback>
        <oleObject progId="Document" dvAspect="DVASPECT_ICON" shapeId="7989" r:id="rId866"/>
      </mc:Fallback>
    </mc:AlternateContent>
    <mc:AlternateContent xmlns:mc="http://schemas.openxmlformats.org/markup-compatibility/2006">
      <mc:Choice Requires="x14">
        <oleObject progId="Document" dvAspect="DVASPECT_ICON" shapeId="7990" r:id="rId868">
          <objectPr defaultSize="0" r:id="rId869">
            <anchor moveWithCells="1" sizeWithCells="1">
              <from>
                <xdr:col>5</xdr:col>
                <xdr:colOff>161925</xdr:colOff>
                <xdr:row>473</xdr:row>
                <xdr:rowOff>38100</xdr:rowOff>
              </from>
              <to>
                <xdr:col>5</xdr:col>
                <xdr:colOff>1076325</xdr:colOff>
                <xdr:row>473</xdr:row>
                <xdr:rowOff>723900</xdr:rowOff>
              </to>
            </anchor>
          </objectPr>
        </oleObject>
      </mc:Choice>
      <mc:Fallback>
        <oleObject progId="Document" dvAspect="DVASPECT_ICON" shapeId="7990" r:id="rId868"/>
      </mc:Fallback>
    </mc:AlternateContent>
    <mc:AlternateContent xmlns:mc="http://schemas.openxmlformats.org/markup-compatibility/2006">
      <mc:Choice Requires="x14">
        <oleObject progId="Document" dvAspect="DVASPECT_ICON" shapeId="7991" r:id="rId870">
          <objectPr defaultSize="0" autoPict="0" r:id="rId871">
            <anchor moveWithCells="1" sizeWithCells="1">
              <from>
                <xdr:col>5</xdr:col>
                <xdr:colOff>171450</xdr:colOff>
                <xdr:row>427</xdr:row>
                <xdr:rowOff>28575</xdr:rowOff>
              </from>
              <to>
                <xdr:col>5</xdr:col>
                <xdr:colOff>1085850</xdr:colOff>
                <xdr:row>427</xdr:row>
                <xdr:rowOff>714375</xdr:rowOff>
              </to>
            </anchor>
          </objectPr>
        </oleObject>
      </mc:Choice>
      <mc:Fallback>
        <oleObject progId="Document" dvAspect="DVASPECT_ICON" shapeId="7991" r:id="rId870"/>
      </mc:Fallback>
    </mc:AlternateContent>
    <mc:AlternateContent xmlns:mc="http://schemas.openxmlformats.org/markup-compatibility/2006">
      <mc:Choice Requires="x14">
        <oleObject progId="Document" dvAspect="DVASPECT_ICON" shapeId="7992" r:id="rId872">
          <objectPr defaultSize="0" r:id="rId873">
            <anchor moveWithCells="1" sizeWithCells="1">
              <from>
                <xdr:col>5</xdr:col>
                <xdr:colOff>171450</xdr:colOff>
                <xdr:row>428</xdr:row>
                <xdr:rowOff>57150</xdr:rowOff>
              </from>
              <to>
                <xdr:col>5</xdr:col>
                <xdr:colOff>1085850</xdr:colOff>
                <xdr:row>428</xdr:row>
                <xdr:rowOff>742950</xdr:rowOff>
              </to>
            </anchor>
          </objectPr>
        </oleObject>
      </mc:Choice>
      <mc:Fallback>
        <oleObject progId="Document" dvAspect="DVASPECT_ICON" shapeId="7992" r:id="rId872"/>
      </mc:Fallback>
    </mc:AlternateContent>
    <mc:AlternateContent xmlns:mc="http://schemas.openxmlformats.org/markup-compatibility/2006">
      <mc:Choice Requires="x14">
        <oleObject progId="Document" dvAspect="DVASPECT_ICON" shapeId="7993" r:id="rId874">
          <objectPr defaultSize="0" autoPict="0" r:id="rId875">
            <anchor moveWithCells="1" sizeWithCells="1">
              <from>
                <xdr:col>5</xdr:col>
                <xdr:colOff>171450</xdr:colOff>
                <xdr:row>429</xdr:row>
                <xdr:rowOff>57150</xdr:rowOff>
              </from>
              <to>
                <xdr:col>5</xdr:col>
                <xdr:colOff>1085850</xdr:colOff>
                <xdr:row>429</xdr:row>
                <xdr:rowOff>742950</xdr:rowOff>
              </to>
            </anchor>
          </objectPr>
        </oleObject>
      </mc:Choice>
      <mc:Fallback>
        <oleObject progId="Document" dvAspect="DVASPECT_ICON" shapeId="7993" r:id="rId874"/>
      </mc:Fallback>
    </mc:AlternateContent>
    <mc:AlternateContent xmlns:mc="http://schemas.openxmlformats.org/markup-compatibility/2006">
      <mc:Choice Requires="x14">
        <oleObject progId="Document" dvAspect="DVASPECT_ICON" shapeId="7994" r:id="rId876">
          <objectPr defaultSize="0" autoPict="0" r:id="rId877">
            <anchor moveWithCells="1" sizeWithCells="1">
              <from>
                <xdr:col>5</xdr:col>
                <xdr:colOff>171450</xdr:colOff>
                <xdr:row>430</xdr:row>
                <xdr:rowOff>57150</xdr:rowOff>
              </from>
              <to>
                <xdr:col>5</xdr:col>
                <xdr:colOff>1085850</xdr:colOff>
                <xdr:row>430</xdr:row>
                <xdr:rowOff>742950</xdr:rowOff>
              </to>
            </anchor>
          </objectPr>
        </oleObject>
      </mc:Choice>
      <mc:Fallback>
        <oleObject progId="Document" dvAspect="DVASPECT_ICON" shapeId="7994" r:id="rId876"/>
      </mc:Fallback>
    </mc:AlternateContent>
    <mc:AlternateContent xmlns:mc="http://schemas.openxmlformats.org/markup-compatibility/2006">
      <mc:Choice Requires="x14">
        <oleObject progId="Document" dvAspect="DVASPECT_ICON" shapeId="7995" r:id="rId878">
          <objectPr defaultSize="0" autoPict="0" r:id="rId879">
            <anchor moveWithCells="1" sizeWithCells="1">
              <from>
                <xdr:col>5</xdr:col>
                <xdr:colOff>209550</xdr:colOff>
                <xdr:row>435</xdr:row>
                <xdr:rowOff>47625</xdr:rowOff>
              </from>
              <to>
                <xdr:col>5</xdr:col>
                <xdr:colOff>1123950</xdr:colOff>
                <xdr:row>435</xdr:row>
                <xdr:rowOff>733425</xdr:rowOff>
              </to>
            </anchor>
          </objectPr>
        </oleObject>
      </mc:Choice>
      <mc:Fallback>
        <oleObject progId="Document" dvAspect="DVASPECT_ICON" shapeId="7995" r:id="rId878"/>
      </mc:Fallback>
    </mc:AlternateContent>
    <mc:AlternateContent xmlns:mc="http://schemas.openxmlformats.org/markup-compatibility/2006">
      <mc:Choice Requires="x14">
        <oleObject progId="Document" dvAspect="DVASPECT_ICON" shapeId="7996" r:id="rId880">
          <objectPr defaultSize="0" autoPict="0" r:id="rId881">
            <anchor moveWithCells="1" sizeWithCells="1">
              <from>
                <xdr:col>5</xdr:col>
                <xdr:colOff>209550</xdr:colOff>
                <xdr:row>436</xdr:row>
                <xdr:rowOff>47625</xdr:rowOff>
              </from>
              <to>
                <xdr:col>5</xdr:col>
                <xdr:colOff>1123950</xdr:colOff>
                <xdr:row>436</xdr:row>
                <xdr:rowOff>733425</xdr:rowOff>
              </to>
            </anchor>
          </objectPr>
        </oleObject>
      </mc:Choice>
      <mc:Fallback>
        <oleObject progId="Document" dvAspect="DVASPECT_ICON" shapeId="7996" r:id="rId880"/>
      </mc:Fallback>
    </mc:AlternateContent>
    <mc:AlternateContent xmlns:mc="http://schemas.openxmlformats.org/markup-compatibility/2006">
      <mc:Choice Requires="x14">
        <oleObject progId="Document" dvAspect="DVASPECT_ICON" shapeId="7997" r:id="rId882">
          <objectPr defaultSize="0" r:id="rId883">
            <anchor moveWithCells="1" sizeWithCells="1">
              <from>
                <xdr:col>5</xdr:col>
                <xdr:colOff>209550</xdr:colOff>
                <xdr:row>437</xdr:row>
                <xdr:rowOff>47625</xdr:rowOff>
              </from>
              <to>
                <xdr:col>5</xdr:col>
                <xdr:colOff>1123950</xdr:colOff>
                <xdr:row>437</xdr:row>
                <xdr:rowOff>733425</xdr:rowOff>
              </to>
            </anchor>
          </objectPr>
        </oleObject>
      </mc:Choice>
      <mc:Fallback>
        <oleObject progId="Document" dvAspect="DVASPECT_ICON" shapeId="7997" r:id="rId882"/>
      </mc:Fallback>
    </mc:AlternateContent>
    <mc:AlternateContent xmlns:mc="http://schemas.openxmlformats.org/markup-compatibility/2006">
      <mc:Choice Requires="x14">
        <oleObject progId="Document" dvAspect="DVASPECT_ICON" shapeId="7998" r:id="rId884">
          <objectPr defaultSize="0" r:id="rId885">
            <anchor moveWithCells="1" sizeWithCells="1">
              <from>
                <xdr:col>5</xdr:col>
                <xdr:colOff>209550</xdr:colOff>
                <xdr:row>438</xdr:row>
                <xdr:rowOff>47625</xdr:rowOff>
              </from>
              <to>
                <xdr:col>5</xdr:col>
                <xdr:colOff>1123950</xdr:colOff>
                <xdr:row>438</xdr:row>
                <xdr:rowOff>733425</xdr:rowOff>
              </to>
            </anchor>
          </objectPr>
        </oleObject>
      </mc:Choice>
      <mc:Fallback>
        <oleObject progId="Document" dvAspect="DVASPECT_ICON" shapeId="7998" r:id="rId884"/>
      </mc:Fallback>
    </mc:AlternateContent>
    <mc:AlternateContent xmlns:mc="http://schemas.openxmlformats.org/markup-compatibility/2006">
      <mc:Choice Requires="x14">
        <oleObject progId="Document" dvAspect="DVASPECT_ICON" shapeId="7999" r:id="rId886">
          <objectPr defaultSize="0" autoPict="0" r:id="rId887">
            <anchor moveWithCells="1" sizeWithCells="1">
              <from>
                <xdr:col>5</xdr:col>
                <xdr:colOff>209550</xdr:colOff>
                <xdr:row>309</xdr:row>
                <xdr:rowOff>95250</xdr:rowOff>
              </from>
              <to>
                <xdr:col>5</xdr:col>
                <xdr:colOff>1123950</xdr:colOff>
                <xdr:row>309</xdr:row>
                <xdr:rowOff>676275</xdr:rowOff>
              </to>
            </anchor>
          </objectPr>
        </oleObject>
      </mc:Choice>
      <mc:Fallback>
        <oleObject progId="Document" dvAspect="DVASPECT_ICON" shapeId="7999" r:id="rId886"/>
      </mc:Fallback>
    </mc:AlternateContent>
    <mc:AlternateContent xmlns:mc="http://schemas.openxmlformats.org/markup-compatibility/2006">
      <mc:Choice Requires="x14">
        <oleObject progId="Document" dvAspect="DVASPECT_ICON" shapeId="8000" r:id="rId888">
          <objectPr defaultSize="0" autoPict="0" r:id="rId889">
            <anchor moveWithCells="1" sizeWithCells="1">
              <from>
                <xdr:col>5</xdr:col>
                <xdr:colOff>209550</xdr:colOff>
                <xdr:row>310</xdr:row>
                <xdr:rowOff>95250</xdr:rowOff>
              </from>
              <to>
                <xdr:col>5</xdr:col>
                <xdr:colOff>1123950</xdr:colOff>
                <xdr:row>310</xdr:row>
                <xdr:rowOff>676275</xdr:rowOff>
              </to>
            </anchor>
          </objectPr>
        </oleObject>
      </mc:Choice>
      <mc:Fallback>
        <oleObject progId="Document" dvAspect="DVASPECT_ICON" shapeId="8000" r:id="rId888"/>
      </mc:Fallback>
    </mc:AlternateContent>
    <mc:AlternateContent xmlns:mc="http://schemas.openxmlformats.org/markup-compatibility/2006">
      <mc:Choice Requires="x14">
        <oleObject progId="Document" dvAspect="DVASPECT_ICON" shapeId="8001" r:id="rId890">
          <objectPr defaultSize="0" autoPict="0" r:id="rId891">
            <anchor moveWithCells="1" sizeWithCells="1">
              <from>
                <xdr:col>5</xdr:col>
                <xdr:colOff>209550</xdr:colOff>
                <xdr:row>311</xdr:row>
                <xdr:rowOff>95250</xdr:rowOff>
              </from>
              <to>
                <xdr:col>5</xdr:col>
                <xdr:colOff>1123950</xdr:colOff>
                <xdr:row>311</xdr:row>
                <xdr:rowOff>676275</xdr:rowOff>
              </to>
            </anchor>
          </objectPr>
        </oleObject>
      </mc:Choice>
      <mc:Fallback>
        <oleObject progId="Document" dvAspect="DVASPECT_ICON" shapeId="8001" r:id="rId890"/>
      </mc:Fallback>
    </mc:AlternateContent>
    <mc:AlternateContent xmlns:mc="http://schemas.openxmlformats.org/markup-compatibility/2006">
      <mc:Choice Requires="x14">
        <oleObject progId="Document" dvAspect="DVASPECT_ICON" shapeId="8002" r:id="rId892">
          <objectPr defaultSize="0" autoPict="0" r:id="rId893">
            <anchor moveWithCells="1" sizeWithCells="1">
              <from>
                <xdr:col>5</xdr:col>
                <xdr:colOff>209550</xdr:colOff>
                <xdr:row>312</xdr:row>
                <xdr:rowOff>95250</xdr:rowOff>
              </from>
              <to>
                <xdr:col>5</xdr:col>
                <xdr:colOff>1123950</xdr:colOff>
                <xdr:row>312</xdr:row>
                <xdr:rowOff>676275</xdr:rowOff>
              </to>
            </anchor>
          </objectPr>
        </oleObject>
      </mc:Choice>
      <mc:Fallback>
        <oleObject progId="Document" dvAspect="DVASPECT_ICON" shapeId="8002" r:id="rId892"/>
      </mc:Fallback>
    </mc:AlternateContent>
    <mc:AlternateContent xmlns:mc="http://schemas.openxmlformats.org/markup-compatibility/2006">
      <mc:Choice Requires="x14">
        <oleObject progId="Document" dvAspect="DVASPECT_ICON" shapeId="8003" r:id="rId894">
          <objectPr defaultSize="0" autoPict="0" r:id="rId895">
            <anchor moveWithCells="1" sizeWithCells="1">
              <from>
                <xdr:col>5</xdr:col>
                <xdr:colOff>190500</xdr:colOff>
                <xdr:row>167</xdr:row>
                <xdr:rowOff>38100</xdr:rowOff>
              </from>
              <to>
                <xdr:col>5</xdr:col>
                <xdr:colOff>1104900</xdr:colOff>
                <xdr:row>167</xdr:row>
                <xdr:rowOff>704850</xdr:rowOff>
              </to>
            </anchor>
          </objectPr>
        </oleObject>
      </mc:Choice>
      <mc:Fallback>
        <oleObject progId="Document" dvAspect="DVASPECT_ICON" shapeId="8003" r:id="rId894"/>
      </mc:Fallback>
    </mc:AlternateContent>
    <mc:AlternateContent xmlns:mc="http://schemas.openxmlformats.org/markup-compatibility/2006">
      <mc:Choice Requires="x14">
        <oleObject progId="Document" dvAspect="DVASPECT_ICON" shapeId="8006" r:id="rId896">
          <objectPr defaultSize="0" autoPict="0" r:id="rId897">
            <anchor moveWithCells="1" sizeWithCells="1">
              <from>
                <xdr:col>5</xdr:col>
                <xdr:colOff>133350</xdr:colOff>
                <xdr:row>494</xdr:row>
                <xdr:rowOff>47625</xdr:rowOff>
              </from>
              <to>
                <xdr:col>5</xdr:col>
                <xdr:colOff>1047750</xdr:colOff>
                <xdr:row>494</xdr:row>
                <xdr:rowOff>638175</xdr:rowOff>
              </to>
            </anchor>
          </objectPr>
        </oleObject>
      </mc:Choice>
      <mc:Fallback>
        <oleObject progId="Document" dvAspect="DVASPECT_ICON" shapeId="8006" r:id="rId896"/>
      </mc:Fallback>
    </mc:AlternateContent>
    <mc:AlternateContent xmlns:mc="http://schemas.openxmlformats.org/markup-compatibility/2006">
      <mc:Choice Requires="x14">
        <oleObject progId="Document" dvAspect="DVASPECT_ICON" shapeId="8007" r:id="rId898">
          <objectPr defaultSize="0" autoPict="0" r:id="rId899">
            <anchor moveWithCells="1" sizeWithCells="1">
              <from>
                <xdr:col>5</xdr:col>
                <xdr:colOff>133350</xdr:colOff>
                <xdr:row>495</xdr:row>
                <xdr:rowOff>95250</xdr:rowOff>
              </from>
              <to>
                <xdr:col>5</xdr:col>
                <xdr:colOff>1047750</xdr:colOff>
                <xdr:row>495</xdr:row>
                <xdr:rowOff>628650</xdr:rowOff>
              </to>
            </anchor>
          </objectPr>
        </oleObject>
      </mc:Choice>
      <mc:Fallback>
        <oleObject progId="Document" dvAspect="DVASPECT_ICON" shapeId="8007" r:id="rId898"/>
      </mc:Fallback>
    </mc:AlternateContent>
    <mc:AlternateContent xmlns:mc="http://schemas.openxmlformats.org/markup-compatibility/2006">
      <mc:Choice Requires="x14">
        <oleObject progId="Document" dvAspect="DVASPECT_ICON" shapeId="8008" r:id="rId900">
          <objectPr defaultSize="0" autoPict="0" r:id="rId901">
            <anchor moveWithCells="1" sizeWithCells="1">
              <from>
                <xdr:col>5</xdr:col>
                <xdr:colOff>133350</xdr:colOff>
                <xdr:row>540</xdr:row>
                <xdr:rowOff>57150</xdr:rowOff>
              </from>
              <to>
                <xdr:col>5</xdr:col>
                <xdr:colOff>1047750</xdr:colOff>
                <xdr:row>540</xdr:row>
                <xdr:rowOff>638175</xdr:rowOff>
              </to>
            </anchor>
          </objectPr>
        </oleObject>
      </mc:Choice>
      <mc:Fallback>
        <oleObject progId="Document" dvAspect="DVASPECT_ICON" shapeId="8008" r:id="rId900"/>
      </mc:Fallback>
    </mc:AlternateContent>
    <mc:AlternateContent xmlns:mc="http://schemas.openxmlformats.org/markup-compatibility/2006">
      <mc:Choice Requires="x14">
        <oleObject progId="Document" dvAspect="DVASPECT_ICON" shapeId="8009" r:id="rId902">
          <objectPr defaultSize="0" autoPict="0" r:id="rId903">
            <anchor moveWithCells="1" sizeWithCells="1">
              <from>
                <xdr:col>5</xdr:col>
                <xdr:colOff>133350</xdr:colOff>
                <xdr:row>541</xdr:row>
                <xdr:rowOff>47625</xdr:rowOff>
              </from>
              <to>
                <xdr:col>5</xdr:col>
                <xdr:colOff>1047750</xdr:colOff>
                <xdr:row>541</xdr:row>
                <xdr:rowOff>628650</xdr:rowOff>
              </to>
            </anchor>
          </objectPr>
        </oleObject>
      </mc:Choice>
      <mc:Fallback>
        <oleObject progId="Document" dvAspect="DVASPECT_ICON" shapeId="8009" r:id="rId902"/>
      </mc:Fallback>
    </mc:AlternateContent>
    <mc:AlternateContent xmlns:mc="http://schemas.openxmlformats.org/markup-compatibility/2006">
      <mc:Choice Requires="x14">
        <oleObject progId="Document" dvAspect="DVASPECT_ICON" shapeId="8010" r:id="rId904">
          <objectPr defaultSize="0" autoPict="0" r:id="rId905">
            <anchor moveWithCells="1" sizeWithCells="1">
              <from>
                <xdr:col>5</xdr:col>
                <xdr:colOff>123825</xdr:colOff>
                <xdr:row>543</xdr:row>
                <xdr:rowOff>47625</xdr:rowOff>
              </from>
              <to>
                <xdr:col>5</xdr:col>
                <xdr:colOff>1028700</xdr:colOff>
                <xdr:row>543</xdr:row>
                <xdr:rowOff>638175</xdr:rowOff>
              </to>
            </anchor>
          </objectPr>
        </oleObject>
      </mc:Choice>
      <mc:Fallback>
        <oleObject progId="Document" dvAspect="DVASPECT_ICON" shapeId="8010" r:id="rId904"/>
      </mc:Fallback>
    </mc:AlternateContent>
    <mc:AlternateContent xmlns:mc="http://schemas.openxmlformats.org/markup-compatibility/2006">
      <mc:Choice Requires="x14">
        <oleObject progId="Document" dvAspect="DVASPECT_ICON" shapeId="8011" r:id="rId906">
          <objectPr defaultSize="0" autoPict="0" r:id="rId907">
            <anchor moveWithCells="1" sizeWithCells="1">
              <from>
                <xdr:col>5</xdr:col>
                <xdr:colOff>123825</xdr:colOff>
                <xdr:row>544</xdr:row>
                <xdr:rowOff>47625</xdr:rowOff>
              </from>
              <to>
                <xdr:col>5</xdr:col>
                <xdr:colOff>1028700</xdr:colOff>
                <xdr:row>544</xdr:row>
                <xdr:rowOff>638175</xdr:rowOff>
              </to>
            </anchor>
          </objectPr>
        </oleObject>
      </mc:Choice>
      <mc:Fallback>
        <oleObject progId="Document" dvAspect="DVASPECT_ICON" shapeId="8011" r:id="rId906"/>
      </mc:Fallback>
    </mc:AlternateContent>
    <mc:AlternateContent xmlns:mc="http://schemas.openxmlformats.org/markup-compatibility/2006">
      <mc:Choice Requires="x14">
        <oleObject progId="Document" dvAspect="DVASPECT_ICON" shapeId="8012" r:id="rId908">
          <objectPr defaultSize="0" autoPict="0" r:id="rId909">
            <anchor moveWithCells="1" sizeWithCells="1">
              <from>
                <xdr:col>5</xdr:col>
                <xdr:colOff>133350</xdr:colOff>
                <xdr:row>545</xdr:row>
                <xdr:rowOff>57150</xdr:rowOff>
              </from>
              <to>
                <xdr:col>5</xdr:col>
                <xdr:colOff>1038225</xdr:colOff>
                <xdr:row>545</xdr:row>
                <xdr:rowOff>657225</xdr:rowOff>
              </to>
            </anchor>
          </objectPr>
        </oleObject>
      </mc:Choice>
      <mc:Fallback>
        <oleObject progId="Document" dvAspect="DVASPECT_ICON" shapeId="8012" r:id="rId908"/>
      </mc:Fallback>
    </mc:AlternateContent>
    <mc:AlternateContent xmlns:mc="http://schemas.openxmlformats.org/markup-compatibility/2006">
      <mc:Choice Requires="x14">
        <oleObject progId="Document" dvAspect="DVASPECT_ICON" shapeId="8013" r:id="rId910">
          <objectPr defaultSize="0" autoPict="0" r:id="rId911">
            <anchor moveWithCells="1" sizeWithCells="1">
              <from>
                <xdr:col>5</xdr:col>
                <xdr:colOff>133350</xdr:colOff>
                <xdr:row>546</xdr:row>
                <xdr:rowOff>57150</xdr:rowOff>
              </from>
              <to>
                <xdr:col>5</xdr:col>
                <xdr:colOff>1038225</xdr:colOff>
                <xdr:row>546</xdr:row>
                <xdr:rowOff>657225</xdr:rowOff>
              </to>
            </anchor>
          </objectPr>
        </oleObject>
      </mc:Choice>
      <mc:Fallback>
        <oleObject progId="Document" dvAspect="DVASPECT_ICON" shapeId="8013" r:id="rId910"/>
      </mc:Fallback>
    </mc:AlternateContent>
    <mc:AlternateContent xmlns:mc="http://schemas.openxmlformats.org/markup-compatibility/2006">
      <mc:Choice Requires="x14">
        <oleObject progId="Document" dvAspect="DVASPECT_ICON" shapeId="8014" r:id="rId912">
          <objectPr defaultSize="0" autoPict="0" r:id="rId913">
            <anchor moveWithCells="1" sizeWithCells="1">
              <from>
                <xdr:col>5</xdr:col>
                <xdr:colOff>133350</xdr:colOff>
                <xdr:row>547</xdr:row>
                <xdr:rowOff>47625</xdr:rowOff>
              </from>
              <to>
                <xdr:col>5</xdr:col>
                <xdr:colOff>1047750</xdr:colOff>
                <xdr:row>547</xdr:row>
                <xdr:rowOff>657225</xdr:rowOff>
              </to>
            </anchor>
          </objectPr>
        </oleObject>
      </mc:Choice>
      <mc:Fallback>
        <oleObject progId="Document" dvAspect="DVASPECT_ICON" shapeId="8014" r:id="rId912"/>
      </mc:Fallback>
    </mc:AlternateContent>
    <mc:AlternateContent xmlns:mc="http://schemas.openxmlformats.org/markup-compatibility/2006">
      <mc:Choice Requires="x14">
        <oleObject progId="Document" dvAspect="DVASPECT_ICON" shapeId="8015" r:id="rId914">
          <objectPr defaultSize="0" autoPict="0" r:id="rId915">
            <anchor moveWithCells="1" sizeWithCells="1">
              <from>
                <xdr:col>5</xdr:col>
                <xdr:colOff>142875</xdr:colOff>
                <xdr:row>548</xdr:row>
                <xdr:rowOff>47625</xdr:rowOff>
              </from>
              <to>
                <xdr:col>5</xdr:col>
                <xdr:colOff>1057275</xdr:colOff>
                <xdr:row>548</xdr:row>
                <xdr:rowOff>657225</xdr:rowOff>
              </to>
            </anchor>
          </objectPr>
        </oleObject>
      </mc:Choice>
      <mc:Fallback>
        <oleObject progId="Document" dvAspect="DVASPECT_ICON" shapeId="8015" r:id="rId914"/>
      </mc:Fallback>
    </mc:AlternateContent>
    <mc:AlternateContent xmlns:mc="http://schemas.openxmlformats.org/markup-compatibility/2006">
      <mc:Choice Requires="x14">
        <oleObject progId="Document" dvAspect="DVASPECT_ICON" shapeId="8016" r:id="rId916">
          <objectPr defaultSize="0" autoPict="0" r:id="rId917">
            <anchor moveWithCells="1" sizeWithCells="1">
              <from>
                <xdr:col>5</xdr:col>
                <xdr:colOff>133350</xdr:colOff>
                <xdr:row>549</xdr:row>
                <xdr:rowOff>38100</xdr:rowOff>
              </from>
              <to>
                <xdr:col>5</xdr:col>
                <xdr:colOff>1047750</xdr:colOff>
                <xdr:row>549</xdr:row>
                <xdr:rowOff>647700</xdr:rowOff>
              </to>
            </anchor>
          </objectPr>
        </oleObject>
      </mc:Choice>
      <mc:Fallback>
        <oleObject progId="Document" dvAspect="DVASPECT_ICON" shapeId="8016" r:id="rId916"/>
      </mc:Fallback>
    </mc:AlternateContent>
    <mc:AlternateContent xmlns:mc="http://schemas.openxmlformats.org/markup-compatibility/2006">
      <mc:Choice Requires="x14">
        <oleObject progId="Document" dvAspect="DVASPECT_ICON" shapeId="8017" r:id="rId918">
          <objectPr defaultSize="0" autoPict="0" r:id="rId919">
            <anchor moveWithCells="1" sizeWithCells="1">
              <from>
                <xdr:col>5</xdr:col>
                <xdr:colOff>142875</xdr:colOff>
                <xdr:row>550</xdr:row>
                <xdr:rowOff>47625</xdr:rowOff>
              </from>
              <to>
                <xdr:col>5</xdr:col>
                <xdr:colOff>1057275</xdr:colOff>
                <xdr:row>550</xdr:row>
                <xdr:rowOff>657225</xdr:rowOff>
              </to>
            </anchor>
          </objectPr>
        </oleObject>
      </mc:Choice>
      <mc:Fallback>
        <oleObject progId="Document" dvAspect="DVASPECT_ICON" shapeId="8017" r:id="rId918"/>
      </mc:Fallback>
    </mc:AlternateContent>
    <mc:AlternateContent xmlns:mc="http://schemas.openxmlformats.org/markup-compatibility/2006">
      <mc:Choice Requires="x14">
        <oleObject progId="Document" dvAspect="DVASPECT_ICON" shapeId="8018" r:id="rId920">
          <objectPr defaultSize="0" autoPict="0" r:id="rId921">
            <anchor moveWithCells="1" sizeWithCells="1">
              <from>
                <xdr:col>5</xdr:col>
                <xdr:colOff>133350</xdr:colOff>
                <xdr:row>551</xdr:row>
                <xdr:rowOff>38100</xdr:rowOff>
              </from>
              <to>
                <xdr:col>5</xdr:col>
                <xdr:colOff>1047750</xdr:colOff>
                <xdr:row>551</xdr:row>
                <xdr:rowOff>647700</xdr:rowOff>
              </to>
            </anchor>
          </objectPr>
        </oleObject>
      </mc:Choice>
      <mc:Fallback>
        <oleObject progId="Document" dvAspect="DVASPECT_ICON" shapeId="8018" r:id="rId920"/>
      </mc:Fallback>
    </mc:AlternateContent>
    <mc:AlternateContent xmlns:mc="http://schemas.openxmlformats.org/markup-compatibility/2006">
      <mc:Choice Requires="x14">
        <oleObject progId="Document" dvAspect="DVASPECT_ICON" shapeId="8019" r:id="rId922">
          <objectPr defaultSize="0" autoPict="0" r:id="rId923">
            <anchor moveWithCells="1" sizeWithCells="1">
              <from>
                <xdr:col>5</xdr:col>
                <xdr:colOff>142875</xdr:colOff>
                <xdr:row>553</xdr:row>
                <xdr:rowOff>57150</xdr:rowOff>
              </from>
              <to>
                <xdr:col>5</xdr:col>
                <xdr:colOff>1038225</xdr:colOff>
                <xdr:row>553</xdr:row>
                <xdr:rowOff>619125</xdr:rowOff>
              </to>
            </anchor>
          </objectPr>
        </oleObject>
      </mc:Choice>
      <mc:Fallback>
        <oleObject progId="Document" dvAspect="DVASPECT_ICON" shapeId="8019" r:id="rId922"/>
      </mc:Fallback>
    </mc:AlternateContent>
    <mc:AlternateContent xmlns:mc="http://schemas.openxmlformats.org/markup-compatibility/2006">
      <mc:Choice Requires="x14">
        <oleObject progId="Document" dvAspect="DVASPECT_ICON" shapeId="8020" r:id="rId924">
          <objectPr defaultSize="0" autoPict="0" r:id="rId925">
            <anchor moveWithCells="1" sizeWithCells="1">
              <from>
                <xdr:col>5</xdr:col>
                <xdr:colOff>142875</xdr:colOff>
                <xdr:row>554</xdr:row>
                <xdr:rowOff>85725</xdr:rowOff>
              </from>
              <to>
                <xdr:col>5</xdr:col>
                <xdr:colOff>1038225</xdr:colOff>
                <xdr:row>554</xdr:row>
                <xdr:rowOff>628650</xdr:rowOff>
              </to>
            </anchor>
          </objectPr>
        </oleObject>
      </mc:Choice>
      <mc:Fallback>
        <oleObject progId="Document" dvAspect="DVASPECT_ICON" shapeId="8020" r:id="rId924"/>
      </mc:Fallback>
    </mc:AlternateContent>
    <mc:AlternateContent xmlns:mc="http://schemas.openxmlformats.org/markup-compatibility/2006">
      <mc:Choice Requires="x14">
        <oleObject progId="Document" dvAspect="DVASPECT_ICON" shapeId="8021" r:id="rId926">
          <objectPr defaultSize="0" autoPict="0" r:id="rId927">
            <anchor moveWithCells="1" sizeWithCells="1">
              <from>
                <xdr:col>5</xdr:col>
                <xdr:colOff>142875</xdr:colOff>
                <xdr:row>556</xdr:row>
                <xdr:rowOff>95250</xdr:rowOff>
              </from>
              <to>
                <xdr:col>5</xdr:col>
                <xdr:colOff>1057275</xdr:colOff>
                <xdr:row>556</xdr:row>
                <xdr:rowOff>647700</xdr:rowOff>
              </to>
            </anchor>
          </objectPr>
        </oleObject>
      </mc:Choice>
      <mc:Fallback>
        <oleObject progId="Document" dvAspect="DVASPECT_ICON" shapeId="8021" r:id="rId926"/>
      </mc:Fallback>
    </mc:AlternateContent>
    <mc:AlternateContent xmlns:mc="http://schemas.openxmlformats.org/markup-compatibility/2006">
      <mc:Choice Requires="x14">
        <oleObject progId="Document" dvAspect="DVASPECT_ICON" shapeId="8022" r:id="rId928">
          <objectPr defaultSize="0" autoPict="0" r:id="rId929">
            <anchor moveWithCells="1" sizeWithCells="1">
              <from>
                <xdr:col>5</xdr:col>
                <xdr:colOff>133350</xdr:colOff>
                <xdr:row>557</xdr:row>
                <xdr:rowOff>76200</xdr:rowOff>
              </from>
              <to>
                <xdr:col>5</xdr:col>
                <xdr:colOff>1047750</xdr:colOff>
                <xdr:row>557</xdr:row>
                <xdr:rowOff>628650</xdr:rowOff>
              </to>
            </anchor>
          </objectPr>
        </oleObject>
      </mc:Choice>
      <mc:Fallback>
        <oleObject progId="Document" dvAspect="DVASPECT_ICON" shapeId="8022" r:id="rId928"/>
      </mc:Fallback>
    </mc:AlternateContent>
    <mc:AlternateContent xmlns:mc="http://schemas.openxmlformats.org/markup-compatibility/2006">
      <mc:Choice Requires="x14">
        <oleObject progId="Document" dvAspect="DVASPECT_ICON" shapeId="8023" r:id="rId930">
          <objectPr defaultSize="0" autoPict="0" r:id="rId931">
            <anchor moveWithCells="1" sizeWithCells="1">
              <from>
                <xdr:col>5</xdr:col>
                <xdr:colOff>123825</xdr:colOff>
                <xdr:row>558</xdr:row>
                <xdr:rowOff>57150</xdr:rowOff>
              </from>
              <to>
                <xdr:col>5</xdr:col>
                <xdr:colOff>1038225</xdr:colOff>
                <xdr:row>558</xdr:row>
                <xdr:rowOff>619125</xdr:rowOff>
              </to>
            </anchor>
          </objectPr>
        </oleObject>
      </mc:Choice>
      <mc:Fallback>
        <oleObject progId="Document" dvAspect="DVASPECT_ICON" shapeId="8023" r:id="rId930"/>
      </mc:Fallback>
    </mc:AlternateContent>
    <mc:AlternateContent xmlns:mc="http://schemas.openxmlformats.org/markup-compatibility/2006">
      <mc:Choice Requires="x14">
        <oleObject progId="Document" dvAspect="DVASPECT_ICON" shapeId="8024" r:id="rId932">
          <objectPr defaultSize="0" autoPict="0" r:id="rId933">
            <anchor moveWithCells="1" sizeWithCells="1">
              <from>
                <xdr:col>5</xdr:col>
                <xdr:colOff>133350</xdr:colOff>
                <xdr:row>559</xdr:row>
                <xdr:rowOff>76200</xdr:rowOff>
              </from>
              <to>
                <xdr:col>5</xdr:col>
                <xdr:colOff>1047750</xdr:colOff>
                <xdr:row>559</xdr:row>
                <xdr:rowOff>628650</xdr:rowOff>
              </to>
            </anchor>
          </objectPr>
        </oleObject>
      </mc:Choice>
      <mc:Fallback>
        <oleObject progId="Document" dvAspect="DVASPECT_ICON" shapeId="8024" r:id="rId932"/>
      </mc:Fallback>
    </mc:AlternateContent>
    <mc:AlternateContent xmlns:mc="http://schemas.openxmlformats.org/markup-compatibility/2006">
      <mc:Choice Requires="x14">
        <oleObject progId="Document" dvAspect="DVASPECT_ICON" shapeId="8025" r:id="rId934">
          <objectPr defaultSize="0" autoPict="0" r:id="rId935">
            <anchor moveWithCells="1" sizeWithCells="1">
              <from>
                <xdr:col>5</xdr:col>
                <xdr:colOff>133350</xdr:colOff>
                <xdr:row>560</xdr:row>
                <xdr:rowOff>114300</xdr:rowOff>
              </from>
              <to>
                <xdr:col>5</xdr:col>
                <xdr:colOff>1047750</xdr:colOff>
                <xdr:row>560</xdr:row>
                <xdr:rowOff>590550</xdr:rowOff>
              </to>
            </anchor>
          </objectPr>
        </oleObject>
      </mc:Choice>
      <mc:Fallback>
        <oleObject progId="Document" dvAspect="DVASPECT_ICON" shapeId="8025" r:id="rId934"/>
      </mc:Fallback>
    </mc:AlternateContent>
    <mc:AlternateContent xmlns:mc="http://schemas.openxmlformats.org/markup-compatibility/2006">
      <mc:Choice Requires="x14">
        <oleObject progId="Document" dvAspect="DVASPECT_ICON" shapeId="8026" r:id="rId936">
          <objectPr defaultSize="0" autoPict="0" r:id="rId937">
            <anchor moveWithCells="1" sizeWithCells="1">
              <from>
                <xdr:col>5</xdr:col>
                <xdr:colOff>142875</xdr:colOff>
                <xdr:row>561</xdr:row>
                <xdr:rowOff>95250</xdr:rowOff>
              </from>
              <to>
                <xdr:col>5</xdr:col>
                <xdr:colOff>1057275</xdr:colOff>
                <xdr:row>561</xdr:row>
                <xdr:rowOff>571500</xdr:rowOff>
              </to>
            </anchor>
          </objectPr>
        </oleObject>
      </mc:Choice>
      <mc:Fallback>
        <oleObject progId="Document" dvAspect="DVASPECT_ICON" shapeId="8026" r:id="rId936"/>
      </mc:Fallback>
    </mc:AlternateContent>
    <mc:AlternateContent xmlns:mc="http://schemas.openxmlformats.org/markup-compatibility/2006">
      <mc:Choice Requires="x14">
        <oleObject progId="Document" dvAspect="DVASPECT_ICON" shapeId="8027" r:id="rId938">
          <objectPr defaultSize="0" autoPict="0" r:id="rId939">
            <anchor moveWithCells="1" sizeWithCells="1">
              <from>
                <xdr:col>5</xdr:col>
                <xdr:colOff>152400</xdr:colOff>
                <xdr:row>569</xdr:row>
                <xdr:rowOff>57150</xdr:rowOff>
              </from>
              <to>
                <xdr:col>5</xdr:col>
                <xdr:colOff>1066800</xdr:colOff>
                <xdr:row>569</xdr:row>
                <xdr:rowOff>638175</xdr:rowOff>
              </to>
            </anchor>
          </objectPr>
        </oleObject>
      </mc:Choice>
      <mc:Fallback>
        <oleObject progId="Document" dvAspect="DVASPECT_ICON" shapeId="8027" r:id="rId938"/>
      </mc:Fallback>
    </mc:AlternateContent>
    <mc:AlternateContent xmlns:mc="http://schemas.openxmlformats.org/markup-compatibility/2006">
      <mc:Choice Requires="x14">
        <oleObject progId="Document" dvAspect="DVASPECT_ICON" shapeId="8028" r:id="rId940">
          <objectPr defaultSize="0" autoPict="0" r:id="rId941">
            <anchor moveWithCells="1" sizeWithCells="1">
              <from>
                <xdr:col>5</xdr:col>
                <xdr:colOff>152400</xdr:colOff>
                <xdr:row>568</xdr:row>
                <xdr:rowOff>57150</xdr:rowOff>
              </from>
              <to>
                <xdr:col>5</xdr:col>
                <xdr:colOff>1047750</xdr:colOff>
                <xdr:row>568</xdr:row>
                <xdr:rowOff>638175</xdr:rowOff>
              </to>
            </anchor>
          </objectPr>
        </oleObject>
      </mc:Choice>
      <mc:Fallback>
        <oleObject progId="Document" dvAspect="DVASPECT_ICON" shapeId="8028" r:id="rId940"/>
      </mc:Fallback>
    </mc:AlternateContent>
    <mc:AlternateContent xmlns:mc="http://schemas.openxmlformats.org/markup-compatibility/2006">
      <mc:Choice Requires="x14">
        <oleObject progId="Document" dvAspect="DVASPECT_ICON" shapeId="8029" r:id="rId942">
          <objectPr defaultSize="0" autoPict="0" r:id="rId943">
            <anchor moveWithCells="1" sizeWithCells="1">
              <from>
                <xdr:col>5</xdr:col>
                <xdr:colOff>133350</xdr:colOff>
                <xdr:row>578</xdr:row>
                <xdr:rowOff>57150</xdr:rowOff>
              </from>
              <to>
                <xdr:col>5</xdr:col>
                <xdr:colOff>1047750</xdr:colOff>
                <xdr:row>578</xdr:row>
                <xdr:rowOff>647700</xdr:rowOff>
              </to>
            </anchor>
          </objectPr>
        </oleObject>
      </mc:Choice>
      <mc:Fallback>
        <oleObject progId="Document" dvAspect="DVASPECT_ICON" shapeId="8029" r:id="rId942"/>
      </mc:Fallback>
    </mc:AlternateContent>
    <mc:AlternateContent xmlns:mc="http://schemas.openxmlformats.org/markup-compatibility/2006">
      <mc:Choice Requires="x14">
        <oleObject progId="Document" dvAspect="DVASPECT_ICON" shapeId="8030" r:id="rId944">
          <objectPr defaultSize="0" autoPict="0" r:id="rId945">
            <anchor moveWithCells="1" sizeWithCells="1">
              <from>
                <xdr:col>5</xdr:col>
                <xdr:colOff>161925</xdr:colOff>
                <xdr:row>598</xdr:row>
                <xdr:rowOff>76200</xdr:rowOff>
              </from>
              <to>
                <xdr:col>5</xdr:col>
                <xdr:colOff>1076325</xdr:colOff>
                <xdr:row>598</xdr:row>
                <xdr:rowOff>628650</xdr:rowOff>
              </to>
            </anchor>
          </objectPr>
        </oleObject>
      </mc:Choice>
      <mc:Fallback>
        <oleObject progId="Document" dvAspect="DVASPECT_ICON" shapeId="8030" r:id="rId944"/>
      </mc:Fallback>
    </mc:AlternateContent>
    <mc:AlternateContent xmlns:mc="http://schemas.openxmlformats.org/markup-compatibility/2006">
      <mc:Choice Requires="x14">
        <oleObject progId="Document" dvAspect="DVASPECT_ICON" shapeId="8031" r:id="rId946">
          <objectPr defaultSize="0" autoPict="0" r:id="rId947">
            <anchor moveWithCells="1" sizeWithCells="1">
              <from>
                <xdr:col>5</xdr:col>
                <xdr:colOff>171450</xdr:colOff>
                <xdr:row>600</xdr:row>
                <xdr:rowOff>57150</xdr:rowOff>
              </from>
              <to>
                <xdr:col>5</xdr:col>
                <xdr:colOff>1085850</xdr:colOff>
                <xdr:row>600</xdr:row>
                <xdr:rowOff>666750</xdr:rowOff>
              </to>
            </anchor>
          </objectPr>
        </oleObject>
      </mc:Choice>
      <mc:Fallback>
        <oleObject progId="Document" dvAspect="DVASPECT_ICON" shapeId="8031" r:id="rId946"/>
      </mc:Fallback>
    </mc:AlternateContent>
    <mc:AlternateContent xmlns:mc="http://schemas.openxmlformats.org/markup-compatibility/2006">
      <mc:Choice Requires="x14">
        <oleObject progId="Document" dvAspect="DVASPECT_ICON" shapeId="8032" r:id="rId948">
          <objectPr defaultSize="0" autoPict="0" r:id="rId949">
            <anchor moveWithCells="1" sizeWithCells="1">
              <from>
                <xdr:col>5</xdr:col>
                <xdr:colOff>161925</xdr:colOff>
                <xdr:row>604</xdr:row>
                <xdr:rowOff>57150</xdr:rowOff>
              </from>
              <to>
                <xdr:col>5</xdr:col>
                <xdr:colOff>1076325</xdr:colOff>
                <xdr:row>604</xdr:row>
                <xdr:rowOff>666750</xdr:rowOff>
              </to>
            </anchor>
          </objectPr>
        </oleObject>
      </mc:Choice>
      <mc:Fallback>
        <oleObject progId="Document" dvAspect="DVASPECT_ICON" shapeId="8032" r:id="rId948"/>
      </mc:Fallback>
    </mc:AlternateContent>
    <mc:AlternateContent xmlns:mc="http://schemas.openxmlformats.org/markup-compatibility/2006">
      <mc:Choice Requires="x14">
        <oleObject progId="Document" dvAspect="DVASPECT_ICON" shapeId="8033" r:id="rId950">
          <objectPr defaultSize="0" autoPict="0" r:id="rId951">
            <anchor moveWithCells="1" sizeWithCells="1">
              <from>
                <xdr:col>5</xdr:col>
                <xdr:colOff>161925</xdr:colOff>
                <xdr:row>603</xdr:row>
                <xdr:rowOff>57150</xdr:rowOff>
              </from>
              <to>
                <xdr:col>5</xdr:col>
                <xdr:colOff>1076325</xdr:colOff>
                <xdr:row>603</xdr:row>
                <xdr:rowOff>628650</xdr:rowOff>
              </to>
            </anchor>
          </objectPr>
        </oleObject>
      </mc:Choice>
      <mc:Fallback>
        <oleObject progId="Document" dvAspect="DVASPECT_ICON" shapeId="8033" r:id="rId950"/>
      </mc:Fallback>
    </mc:AlternateContent>
    <mc:AlternateContent xmlns:mc="http://schemas.openxmlformats.org/markup-compatibility/2006">
      <mc:Choice Requires="x14">
        <oleObject progId="Document" dvAspect="DVASPECT_ICON" shapeId="8034" r:id="rId952">
          <objectPr defaultSize="0" autoPict="0" r:id="rId953">
            <anchor moveWithCells="1" sizeWithCells="1">
              <from>
                <xdr:col>5</xdr:col>
                <xdr:colOff>180975</xdr:colOff>
                <xdr:row>602</xdr:row>
                <xdr:rowOff>66675</xdr:rowOff>
              </from>
              <to>
                <xdr:col>5</xdr:col>
                <xdr:colOff>1095375</xdr:colOff>
                <xdr:row>602</xdr:row>
                <xdr:rowOff>628650</xdr:rowOff>
              </to>
            </anchor>
          </objectPr>
        </oleObject>
      </mc:Choice>
      <mc:Fallback>
        <oleObject progId="Document" dvAspect="DVASPECT_ICON" shapeId="8034" r:id="rId952"/>
      </mc:Fallback>
    </mc:AlternateContent>
    <mc:AlternateContent xmlns:mc="http://schemas.openxmlformats.org/markup-compatibility/2006">
      <mc:Choice Requires="x14">
        <oleObject progId="Document" dvAspect="DVASPECT_ICON" shapeId="8035" r:id="rId954">
          <objectPr defaultSize="0" autoPict="0" r:id="rId955">
            <anchor moveWithCells="1" sizeWithCells="1">
              <from>
                <xdr:col>5</xdr:col>
                <xdr:colOff>142875</xdr:colOff>
                <xdr:row>611</xdr:row>
                <xdr:rowOff>38100</xdr:rowOff>
              </from>
              <to>
                <xdr:col>5</xdr:col>
                <xdr:colOff>1057275</xdr:colOff>
                <xdr:row>611</xdr:row>
                <xdr:rowOff>628650</xdr:rowOff>
              </to>
            </anchor>
          </objectPr>
        </oleObject>
      </mc:Choice>
      <mc:Fallback>
        <oleObject progId="Document" dvAspect="DVASPECT_ICON" shapeId="8035" r:id="rId954"/>
      </mc:Fallback>
    </mc:AlternateContent>
    <mc:AlternateContent xmlns:mc="http://schemas.openxmlformats.org/markup-compatibility/2006">
      <mc:Choice Requires="x14">
        <oleObject progId="Document" dvAspect="DVASPECT_ICON" shapeId="8036" r:id="rId956">
          <objectPr defaultSize="0" autoPict="0" r:id="rId957">
            <anchor moveWithCells="1" sizeWithCells="1">
              <from>
                <xdr:col>5</xdr:col>
                <xdr:colOff>142875</xdr:colOff>
                <xdr:row>612</xdr:row>
                <xdr:rowOff>57150</xdr:rowOff>
              </from>
              <to>
                <xdr:col>5</xdr:col>
                <xdr:colOff>1057275</xdr:colOff>
                <xdr:row>612</xdr:row>
                <xdr:rowOff>628650</xdr:rowOff>
              </to>
            </anchor>
          </objectPr>
        </oleObject>
      </mc:Choice>
      <mc:Fallback>
        <oleObject progId="Document" dvAspect="DVASPECT_ICON" shapeId="8036" r:id="rId956"/>
      </mc:Fallback>
    </mc:AlternateContent>
    <mc:AlternateContent xmlns:mc="http://schemas.openxmlformats.org/markup-compatibility/2006">
      <mc:Choice Requires="x14">
        <oleObject progId="Document" dvAspect="DVASPECT_ICON" shapeId="8037" r:id="rId958">
          <objectPr defaultSize="0" autoPict="0" r:id="rId959">
            <anchor moveWithCells="1" sizeWithCells="1">
              <from>
                <xdr:col>5</xdr:col>
                <xdr:colOff>142875</xdr:colOff>
                <xdr:row>613</xdr:row>
                <xdr:rowOff>57150</xdr:rowOff>
              </from>
              <to>
                <xdr:col>5</xdr:col>
                <xdr:colOff>1057275</xdr:colOff>
                <xdr:row>613</xdr:row>
                <xdr:rowOff>647700</xdr:rowOff>
              </to>
            </anchor>
          </objectPr>
        </oleObject>
      </mc:Choice>
      <mc:Fallback>
        <oleObject progId="Document" dvAspect="DVASPECT_ICON" shapeId="8037" r:id="rId958"/>
      </mc:Fallback>
    </mc:AlternateContent>
    <mc:AlternateContent xmlns:mc="http://schemas.openxmlformats.org/markup-compatibility/2006">
      <mc:Choice Requires="x14">
        <oleObject progId="Worksheet" dvAspect="DVASPECT_ICON" shapeId="8038" r:id="rId960">
          <objectPr defaultSize="0" autoPict="0" r:id="rId961">
            <anchor moveWithCells="1" sizeWithCells="1">
              <from>
                <xdr:col>5</xdr:col>
                <xdr:colOff>142875</xdr:colOff>
                <xdr:row>614</xdr:row>
                <xdr:rowOff>57150</xdr:rowOff>
              </from>
              <to>
                <xdr:col>5</xdr:col>
                <xdr:colOff>1057275</xdr:colOff>
                <xdr:row>614</xdr:row>
                <xdr:rowOff>628650</xdr:rowOff>
              </to>
            </anchor>
          </objectPr>
        </oleObject>
      </mc:Choice>
      <mc:Fallback>
        <oleObject progId="Worksheet" dvAspect="DVASPECT_ICON" shapeId="8038" r:id="rId960"/>
      </mc:Fallback>
    </mc:AlternateContent>
    <mc:AlternateContent xmlns:mc="http://schemas.openxmlformats.org/markup-compatibility/2006">
      <mc:Choice Requires="x14">
        <oleObject progId="Document" dvAspect="DVASPECT_ICON" shapeId="8039" r:id="rId962">
          <objectPr defaultSize="0" autoPict="0" r:id="rId963">
            <anchor moveWithCells="1" sizeWithCells="1">
              <from>
                <xdr:col>5</xdr:col>
                <xdr:colOff>142875</xdr:colOff>
                <xdr:row>615</xdr:row>
                <xdr:rowOff>57150</xdr:rowOff>
              </from>
              <to>
                <xdr:col>5</xdr:col>
                <xdr:colOff>1057275</xdr:colOff>
                <xdr:row>615</xdr:row>
                <xdr:rowOff>628650</xdr:rowOff>
              </to>
            </anchor>
          </objectPr>
        </oleObject>
      </mc:Choice>
      <mc:Fallback>
        <oleObject progId="Document" dvAspect="DVASPECT_ICON" shapeId="8039" r:id="rId962"/>
      </mc:Fallback>
    </mc:AlternateContent>
    <mc:AlternateContent xmlns:mc="http://schemas.openxmlformats.org/markup-compatibility/2006">
      <mc:Choice Requires="x14">
        <oleObject progId="Document" dvAspect="DVASPECT_ICON" shapeId="8040" r:id="rId964">
          <objectPr defaultSize="0" autoPict="0" r:id="rId965">
            <anchor moveWithCells="1" sizeWithCells="1">
              <from>
                <xdr:col>5</xdr:col>
                <xdr:colOff>133350</xdr:colOff>
                <xdr:row>616</xdr:row>
                <xdr:rowOff>57150</xdr:rowOff>
              </from>
              <to>
                <xdr:col>5</xdr:col>
                <xdr:colOff>1047750</xdr:colOff>
                <xdr:row>616</xdr:row>
                <xdr:rowOff>628650</xdr:rowOff>
              </to>
            </anchor>
          </objectPr>
        </oleObject>
      </mc:Choice>
      <mc:Fallback>
        <oleObject progId="Document" dvAspect="DVASPECT_ICON" shapeId="8040" r:id="rId964"/>
      </mc:Fallback>
    </mc:AlternateContent>
    <mc:AlternateContent xmlns:mc="http://schemas.openxmlformats.org/markup-compatibility/2006">
      <mc:Choice Requires="x14">
        <oleObject progId="Document" dvAspect="DVASPECT_ICON" shapeId="8041" r:id="rId966">
          <objectPr defaultSize="0" autoPict="0" r:id="rId967">
            <anchor moveWithCells="1" sizeWithCells="1">
              <from>
                <xdr:col>5</xdr:col>
                <xdr:colOff>152400</xdr:colOff>
                <xdr:row>617</xdr:row>
                <xdr:rowOff>57150</xdr:rowOff>
              </from>
              <to>
                <xdr:col>5</xdr:col>
                <xdr:colOff>1066800</xdr:colOff>
                <xdr:row>617</xdr:row>
                <xdr:rowOff>638175</xdr:rowOff>
              </to>
            </anchor>
          </objectPr>
        </oleObject>
      </mc:Choice>
      <mc:Fallback>
        <oleObject progId="Document" dvAspect="DVASPECT_ICON" shapeId="8041" r:id="rId966"/>
      </mc:Fallback>
    </mc:AlternateContent>
    <mc:AlternateContent xmlns:mc="http://schemas.openxmlformats.org/markup-compatibility/2006">
      <mc:Choice Requires="x14">
        <oleObject progId="Document" dvAspect="DVASPECT_ICON" shapeId="8042" r:id="rId968">
          <objectPr defaultSize="0" autoPict="0" r:id="rId969">
            <anchor moveWithCells="1" sizeWithCells="1">
              <from>
                <xdr:col>5</xdr:col>
                <xdr:colOff>142875</xdr:colOff>
                <xdr:row>619</xdr:row>
                <xdr:rowOff>66675</xdr:rowOff>
              </from>
              <to>
                <xdr:col>5</xdr:col>
                <xdr:colOff>1057275</xdr:colOff>
                <xdr:row>619</xdr:row>
                <xdr:rowOff>628650</xdr:rowOff>
              </to>
            </anchor>
          </objectPr>
        </oleObject>
      </mc:Choice>
      <mc:Fallback>
        <oleObject progId="Document" dvAspect="DVASPECT_ICON" shapeId="8042" r:id="rId968"/>
      </mc:Fallback>
    </mc:AlternateContent>
    <mc:AlternateContent xmlns:mc="http://schemas.openxmlformats.org/markup-compatibility/2006">
      <mc:Choice Requires="x14">
        <oleObject progId="Worksheet" dvAspect="DVASPECT_ICON" shapeId="8043" r:id="rId970">
          <objectPr defaultSize="0" autoPict="0" r:id="rId971">
            <anchor moveWithCells="1" sizeWithCells="1">
              <from>
                <xdr:col>5</xdr:col>
                <xdr:colOff>133350</xdr:colOff>
                <xdr:row>618</xdr:row>
                <xdr:rowOff>95250</xdr:rowOff>
              </from>
              <to>
                <xdr:col>5</xdr:col>
                <xdr:colOff>1047750</xdr:colOff>
                <xdr:row>618</xdr:row>
                <xdr:rowOff>628650</xdr:rowOff>
              </to>
            </anchor>
          </objectPr>
        </oleObject>
      </mc:Choice>
      <mc:Fallback>
        <oleObject progId="Worksheet" dvAspect="DVASPECT_ICON" shapeId="8043" r:id="rId970"/>
      </mc:Fallback>
    </mc:AlternateContent>
    <mc:AlternateContent xmlns:mc="http://schemas.openxmlformats.org/markup-compatibility/2006">
      <mc:Choice Requires="x14">
        <oleObject progId="Document" dvAspect="DVASPECT_ICON" shapeId="8044" r:id="rId972">
          <objectPr defaultSize="0" autoPict="0" r:id="rId973">
            <anchor moveWithCells="1" sizeWithCells="1">
              <from>
                <xdr:col>5</xdr:col>
                <xdr:colOff>133350</xdr:colOff>
                <xdr:row>620</xdr:row>
                <xdr:rowOff>57150</xdr:rowOff>
              </from>
              <to>
                <xdr:col>5</xdr:col>
                <xdr:colOff>1047750</xdr:colOff>
                <xdr:row>620</xdr:row>
                <xdr:rowOff>638175</xdr:rowOff>
              </to>
            </anchor>
          </objectPr>
        </oleObject>
      </mc:Choice>
      <mc:Fallback>
        <oleObject progId="Document" dvAspect="DVASPECT_ICON" shapeId="8044" r:id="rId972"/>
      </mc:Fallback>
    </mc:AlternateContent>
    <mc:AlternateContent xmlns:mc="http://schemas.openxmlformats.org/markup-compatibility/2006">
      <mc:Choice Requires="x14">
        <oleObject progId="Document" dvAspect="DVASPECT_ICON" shapeId="8045" r:id="rId974">
          <objectPr defaultSize="0" autoPict="0" r:id="rId975">
            <anchor moveWithCells="1" sizeWithCells="1">
              <from>
                <xdr:col>5</xdr:col>
                <xdr:colOff>133350</xdr:colOff>
                <xdr:row>622</xdr:row>
                <xdr:rowOff>57150</xdr:rowOff>
              </from>
              <to>
                <xdr:col>5</xdr:col>
                <xdr:colOff>1047750</xdr:colOff>
                <xdr:row>622</xdr:row>
                <xdr:rowOff>638175</xdr:rowOff>
              </to>
            </anchor>
          </objectPr>
        </oleObject>
      </mc:Choice>
      <mc:Fallback>
        <oleObject progId="Document" dvAspect="DVASPECT_ICON" shapeId="8045" r:id="rId974"/>
      </mc:Fallback>
    </mc:AlternateContent>
    <mc:AlternateContent xmlns:mc="http://schemas.openxmlformats.org/markup-compatibility/2006">
      <mc:Choice Requires="x14">
        <oleObject progId="Document" dvAspect="DVASPECT_ICON" shapeId="8046" r:id="rId976">
          <objectPr defaultSize="0" autoPict="0" r:id="rId977">
            <anchor moveWithCells="1" sizeWithCells="1">
              <from>
                <xdr:col>5</xdr:col>
                <xdr:colOff>133350</xdr:colOff>
                <xdr:row>621</xdr:row>
                <xdr:rowOff>95250</xdr:rowOff>
              </from>
              <to>
                <xdr:col>5</xdr:col>
                <xdr:colOff>1047750</xdr:colOff>
                <xdr:row>621</xdr:row>
                <xdr:rowOff>628650</xdr:rowOff>
              </to>
            </anchor>
          </objectPr>
        </oleObject>
      </mc:Choice>
      <mc:Fallback>
        <oleObject progId="Document" dvAspect="DVASPECT_ICON" shapeId="8046" r:id="rId976"/>
      </mc:Fallback>
    </mc:AlternateContent>
    <mc:AlternateContent xmlns:mc="http://schemas.openxmlformats.org/markup-compatibility/2006">
      <mc:Choice Requires="x14">
        <oleObject progId="Document" dvAspect="DVASPECT_ICON" shapeId="8047" r:id="rId978">
          <objectPr defaultSize="0" autoPict="0" r:id="rId979">
            <anchor moveWithCells="1" sizeWithCells="1">
              <from>
                <xdr:col>5</xdr:col>
                <xdr:colOff>161925</xdr:colOff>
                <xdr:row>625</xdr:row>
                <xdr:rowOff>66675</xdr:rowOff>
              </from>
              <to>
                <xdr:col>5</xdr:col>
                <xdr:colOff>1076325</xdr:colOff>
                <xdr:row>625</xdr:row>
                <xdr:rowOff>628650</xdr:rowOff>
              </to>
            </anchor>
          </objectPr>
        </oleObject>
      </mc:Choice>
      <mc:Fallback>
        <oleObject progId="Document" dvAspect="DVASPECT_ICON" shapeId="8047" r:id="rId978"/>
      </mc:Fallback>
    </mc:AlternateContent>
    <mc:AlternateContent xmlns:mc="http://schemas.openxmlformats.org/markup-compatibility/2006">
      <mc:Choice Requires="x14">
        <oleObject progId="Document" dvAspect="DVASPECT_ICON" shapeId="8048" r:id="rId980">
          <objectPr defaultSize="0" autoPict="0" r:id="rId981">
            <anchor moveWithCells="1" sizeWithCells="1">
              <from>
                <xdr:col>5</xdr:col>
                <xdr:colOff>161925</xdr:colOff>
                <xdr:row>626</xdr:row>
                <xdr:rowOff>57150</xdr:rowOff>
              </from>
              <to>
                <xdr:col>5</xdr:col>
                <xdr:colOff>1076325</xdr:colOff>
                <xdr:row>626</xdr:row>
                <xdr:rowOff>647700</xdr:rowOff>
              </to>
            </anchor>
          </objectPr>
        </oleObject>
      </mc:Choice>
      <mc:Fallback>
        <oleObject progId="Document" dvAspect="DVASPECT_ICON" shapeId="8048" r:id="rId980"/>
      </mc:Fallback>
    </mc:AlternateContent>
    <mc:AlternateContent xmlns:mc="http://schemas.openxmlformats.org/markup-compatibility/2006">
      <mc:Choice Requires="x14">
        <oleObject progId="Document" dvAspect="DVASPECT_ICON" shapeId="8049" r:id="rId982">
          <objectPr defaultSize="0" autoPict="0" r:id="rId983">
            <anchor moveWithCells="1" sizeWithCells="1">
              <from>
                <xdr:col>5</xdr:col>
                <xdr:colOff>152400</xdr:colOff>
                <xdr:row>627</xdr:row>
                <xdr:rowOff>57150</xdr:rowOff>
              </from>
              <to>
                <xdr:col>5</xdr:col>
                <xdr:colOff>1066800</xdr:colOff>
                <xdr:row>627</xdr:row>
                <xdr:rowOff>647700</xdr:rowOff>
              </to>
            </anchor>
          </objectPr>
        </oleObject>
      </mc:Choice>
      <mc:Fallback>
        <oleObject progId="Document" dvAspect="DVASPECT_ICON" shapeId="8049" r:id="rId982"/>
      </mc:Fallback>
    </mc:AlternateContent>
    <mc:AlternateContent xmlns:mc="http://schemas.openxmlformats.org/markup-compatibility/2006">
      <mc:Choice Requires="x14">
        <oleObject progId="Worksheet" dvAspect="DVASPECT_ICON" shapeId="8050" r:id="rId984">
          <objectPr defaultSize="0" autoPict="0" r:id="rId985">
            <anchor moveWithCells="1" sizeWithCells="1">
              <from>
                <xdr:col>5</xdr:col>
                <xdr:colOff>152400</xdr:colOff>
                <xdr:row>628</xdr:row>
                <xdr:rowOff>76200</xdr:rowOff>
              </from>
              <to>
                <xdr:col>5</xdr:col>
                <xdr:colOff>1066800</xdr:colOff>
                <xdr:row>628</xdr:row>
                <xdr:rowOff>628650</xdr:rowOff>
              </to>
            </anchor>
          </objectPr>
        </oleObject>
      </mc:Choice>
      <mc:Fallback>
        <oleObject progId="Worksheet" dvAspect="DVASPECT_ICON" shapeId="8050" r:id="rId984"/>
      </mc:Fallback>
    </mc:AlternateContent>
    <mc:AlternateContent xmlns:mc="http://schemas.openxmlformats.org/markup-compatibility/2006">
      <mc:Choice Requires="x14">
        <oleObject progId="Document" dvAspect="DVASPECT_ICON" shapeId="8051" r:id="rId986">
          <objectPr defaultSize="0" autoPict="0" r:id="rId987">
            <anchor moveWithCells="1" sizeWithCells="1">
              <from>
                <xdr:col>5</xdr:col>
                <xdr:colOff>161925</xdr:colOff>
                <xdr:row>629</xdr:row>
                <xdr:rowOff>57150</xdr:rowOff>
              </from>
              <to>
                <xdr:col>5</xdr:col>
                <xdr:colOff>1076325</xdr:colOff>
                <xdr:row>629</xdr:row>
                <xdr:rowOff>647700</xdr:rowOff>
              </to>
            </anchor>
          </objectPr>
        </oleObject>
      </mc:Choice>
      <mc:Fallback>
        <oleObject progId="Document" dvAspect="DVASPECT_ICON" shapeId="8051" r:id="rId986"/>
      </mc:Fallback>
    </mc:AlternateContent>
    <mc:AlternateContent xmlns:mc="http://schemas.openxmlformats.org/markup-compatibility/2006">
      <mc:Choice Requires="x14">
        <oleObject progId="Document" dvAspect="DVASPECT_ICON" shapeId="8052" r:id="rId988">
          <objectPr defaultSize="0" autoPict="0" r:id="rId989">
            <anchor moveWithCells="1" sizeWithCells="1">
              <from>
                <xdr:col>5</xdr:col>
                <xdr:colOff>171450</xdr:colOff>
                <xdr:row>630</xdr:row>
                <xdr:rowOff>66675</xdr:rowOff>
              </from>
              <to>
                <xdr:col>5</xdr:col>
                <xdr:colOff>1085850</xdr:colOff>
                <xdr:row>630</xdr:row>
                <xdr:rowOff>657225</xdr:rowOff>
              </to>
            </anchor>
          </objectPr>
        </oleObject>
      </mc:Choice>
      <mc:Fallback>
        <oleObject progId="Document" dvAspect="DVASPECT_ICON" shapeId="8052" r:id="rId988"/>
      </mc:Fallback>
    </mc:AlternateContent>
    <mc:AlternateContent xmlns:mc="http://schemas.openxmlformats.org/markup-compatibility/2006">
      <mc:Choice Requires="x14">
        <oleObject progId="Document" dvAspect="DVASPECT_ICON" shapeId="8053" r:id="rId990">
          <objectPr defaultSize="0" autoPict="0" r:id="rId991">
            <anchor moveWithCells="1" sizeWithCells="1">
              <from>
                <xdr:col>5</xdr:col>
                <xdr:colOff>171450</xdr:colOff>
                <xdr:row>631</xdr:row>
                <xdr:rowOff>66675</xdr:rowOff>
              </from>
              <to>
                <xdr:col>5</xdr:col>
                <xdr:colOff>1085850</xdr:colOff>
                <xdr:row>631</xdr:row>
                <xdr:rowOff>638175</xdr:rowOff>
              </to>
            </anchor>
          </objectPr>
        </oleObject>
      </mc:Choice>
      <mc:Fallback>
        <oleObject progId="Document" dvAspect="DVASPECT_ICON" shapeId="8053" r:id="rId990"/>
      </mc:Fallback>
    </mc:AlternateContent>
    <mc:AlternateContent xmlns:mc="http://schemas.openxmlformats.org/markup-compatibility/2006">
      <mc:Choice Requires="x14">
        <oleObject progId="Document" dvAspect="DVASPECT_ICON" shapeId="8054" r:id="rId992">
          <objectPr defaultSize="0" autoPict="0" r:id="rId993">
            <anchor moveWithCells="1" sizeWithCells="1">
              <from>
                <xdr:col>5</xdr:col>
                <xdr:colOff>171450</xdr:colOff>
                <xdr:row>632</xdr:row>
                <xdr:rowOff>66675</xdr:rowOff>
              </from>
              <to>
                <xdr:col>5</xdr:col>
                <xdr:colOff>1085850</xdr:colOff>
                <xdr:row>632</xdr:row>
                <xdr:rowOff>657225</xdr:rowOff>
              </to>
            </anchor>
          </objectPr>
        </oleObject>
      </mc:Choice>
      <mc:Fallback>
        <oleObject progId="Document" dvAspect="DVASPECT_ICON" shapeId="8054" r:id="rId992"/>
      </mc:Fallback>
    </mc:AlternateContent>
    <mc:AlternateContent xmlns:mc="http://schemas.openxmlformats.org/markup-compatibility/2006">
      <mc:Choice Requires="x14">
        <oleObject progId="Document" dvAspect="DVASPECT_ICON" shapeId="8057" r:id="rId994">
          <objectPr defaultSize="0" autoPict="0" r:id="rId995">
            <anchor moveWithCells="1" sizeWithCells="1">
              <from>
                <xdr:col>5</xdr:col>
                <xdr:colOff>142875</xdr:colOff>
                <xdr:row>517</xdr:row>
                <xdr:rowOff>66675</xdr:rowOff>
              </from>
              <to>
                <xdr:col>5</xdr:col>
                <xdr:colOff>1057275</xdr:colOff>
                <xdr:row>517</xdr:row>
                <xdr:rowOff>647700</xdr:rowOff>
              </to>
            </anchor>
          </objectPr>
        </oleObject>
      </mc:Choice>
      <mc:Fallback>
        <oleObject progId="Document" dvAspect="DVASPECT_ICON" shapeId="8057" r:id="rId994"/>
      </mc:Fallback>
    </mc:AlternateContent>
    <mc:AlternateContent xmlns:mc="http://schemas.openxmlformats.org/markup-compatibility/2006">
      <mc:Choice Requires="x14">
        <oleObject progId="Document" dvAspect="DVASPECT_ICON" shapeId="8058" r:id="rId996">
          <objectPr defaultSize="0" autoPict="0" r:id="rId997">
            <anchor moveWithCells="1" sizeWithCells="1">
              <from>
                <xdr:col>5</xdr:col>
                <xdr:colOff>142875</xdr:colOff>
                <xdr:row>518</xdr:row>
                <xdr:rowOff>66675</xdr:rowOff>
              </from>
              <to>
                <xdr:col>5</xdr:col>
                <xdr:colOff>1057275</xdr:colOff>
                <xdr:row>518</xdr:row>
                <xdr:rowOff>647700</xdr:rowOff>
              </to>
            </anchor>
          </objectPr>
        </oleObject>
      </mc:Choice>
      <mc:Fallback>
        <oleObject progId="Document" dvAspect="DVASPECT_ICON" shapeId="8058" r:id="rId996"/>
      </mc:Fallback>
    </mc:AlternateContent>
    <mc:AlternateContent xmlns:mc="http://schemas.openxmlformats.org/markup-compatibility/2006">
      <mc:Choice Requires="x14">
        <oleObject progId="Document" dvAspect="DVASPECT_ICON" shapeId="8059" r:id="rId998">
          <objectPr defaultSize="0" autoPict="0" r:id="rId999">
            <anchor moveWithCells="1" sizeWithCells="1">
              <from>
                <xdr:col>5</xdr:col>
                <xdr:colOff>142875</xdr:colOff>
                <xdr:row>520</xdr:row>
                <xdr:rowOff>66675</xdr:rowOff>
              </from>
              <to>
                <xdr:col>5</xdr:col>
                <xdr:colOff>1057275</xdr:colOff>
                <xdr:row>520</xdr:row>
                <xdr:rowOff>647700</xdr:rowOff>
              </to>
            </anchor>
          </objectPr>
        </oleObject>
      </mc:Choice>
      <mc:Fallback>
        <oleObject progId="Document" dvAspect="DVASPECT_ICON" shapeId="8059" r:id="rId998"/>
      </mc:Fallback>
    </mc:AlternateContent>
    <mc:AlternateContent xmlns:mc="http://schemas.openxmlformats.org/markup-compatibility/2006">
      <mc:Choice Requires="x14">
        <oleObject progId="Document" dvAspect="DVASPECT_ICON" shapeId="8060" r:id="rId1000">
          <objectPr defaultSize="0" autoPict="0" r:id="rId1001">
            <anchor moveWithCells="1" sizeWithCells="1">
              <from>
                <xdr:col>5</xdr:col>
                <xdr:colOff>142875</xdr:colOff>
                <xdr:row>521</xdr:row>
                <xdr:rowOff>66675</xdr:rowOff>
              </from>
              <to>
                <xdr:col>5</xdr:col>
                <xdr:colOff>1057275</xdr:colOff>
                <xdr:row>521</xdr:row>
                <xdr:rowOff>647700</xdr:rowOff>
              </to>
            </anchor>
          </objectPr>
        </oleObject>
      </mc:Choice>
      <mc:Fallback>
        <oleObject progId="Document" dvAspect="DVASPECT_ICON" shapeId="8060" r:id="rId1000"/>
      </mc:Fallback>
    </mc:AlternateContent>
    <mc:AlternateContent xmlns:mc="http://schemas.openxmlformats.org/markup-compatibility/2006">
      <mc:Choice Requires="x14">
        <oleObject progId="Document" dvAspect="DVASPECT_ICON" shapeId="8061" r:id="rId1002">
          <objectPr defaultSize="0" autoPict="0" r:id="rId1003">
            <anchor moveWithCells="1" sizeWithCells="1">
              <from>
                <xdr:col>5</xdr:col>
                <xdr:colOff>142875</xdr:colOff>
                <xdr:row>522</xdr:row>
                <xdr:rowOff>66675</xdr:rowOff>
              </from>
              <to>
                <xdr:col>5</xdr:col>
                <xdr:colOff>1057275</xdr:colOff>
                <xdr:row>522</xdr:row>
                <xdr:rowOff>647700</xdr:rowOff>
              </to>
            </anchor>
          </objectPr>
        </oleObject>
      </mc:Choice>
      <mc:Fallback>
        <oleObject progId="Document" dvAspect="DVASPECT_ICON" shapeId="8061" r:id="rId1002"/>
      </mc:Fallback>
    </mc:AlternateContent>
    <mc:AlternateContent xmlns:mc="http://schemas.openxmlformats.org/markup-compatibility/2006">
      <mc:Choice Requires="x14">
        <oleObject progId="Document" dvAspect="DVASPECT_ICON" shapeId="8062" r:id="rId1004">
          <objectPr defaultSize="0" autoPict="0" r:id="rId1005">
            <anchor moveWithCells="1" sizeWithCells="1">
              <from>
                <xdr:col>5</xdr:col>
                <xdr:colOff>142875</xdr:colOff>
                <xdr:row>525</xdr:row>
                <xdr:rowOff>66675</xdr:rowOff>
              </from>
              <to>
                <xdr:col>5</xdr:col>
                <xdr:colOff>1057275</xdr:colOff>
                <xdr:row>525</xdr:row>
                <xdr:rowOff>647700</xdr:rowOff>
              </to>
            </anchor>
          </objectPr>
        </oleObject>
      </mc:Choice>
      <mc:Fallback>
        <oleObject progId="Document" dvAspect="DVASPECT_ICON" shapeId="8062" r:id="rId1004"/>
      </mc:Fallback>
    </mc:AlternateContent>
    <mc:AlternateContent xmlns:mc="http://schemas.openxmlformats.org/markup-compatibility/2006">
      <mc:Choice Requires="x14">
        <oleObject progId="Document" dvAspect="DVASPECT_ICON" shapeId="8063" r:id="rId1006">
          <objectPr defaultSize="0" autoPict="0" r:id="rId1007">
            <anchor moveWithCells="1" sizeWithCells="1">
              <from>
                <xdr:col>5</xdr:col>
                <xdr:colOff>142875</xdr:colOff>
                <xdr:row>526</xdr:row>
                <xdr:rowOff>66675</xdr:rowOff>
              </from>
              <to>
                <xdr:col>5</xdr:col>
                <xdr:colOff>1057275</xdr:colOff>
                <xdr:row>526</xdr:row>
                <xdr:rowOff>647700</xdr:rowOff>
              </to>
            </anchor>
          </objectPr>
        </oleObject>
      </mc:Choice>
      <mc:Fallback>
        <oleObject progId="Document" dvAspect="DVASPECT_ICON" shapeId="8063" r:id="rId1006"/>
      </mc:Fallback>
    </mc:AlternateContent>
    <mc:AlternateContent xmlns:mc="http://schemas.openxmlformats.org/markup-compatibility/2006">
      <mc:Choice Requires="x14">
        <oleObject progId="Document" dvAspect="DVASPECT_ICON" shapeId="8064" r:id="rId1008">
          <objectPr defaultSize="0" autoPict="0" r:id="rId1009">
            <anchor moveWithCells="1" sizeWithCells="1">
              <from>
                <xdr:col>5</xdr:col>
                <xdr:colOff>142875</xdr:colOff>
                <xdr:row>528</xdr:row>
                <xdr:rowOff>66675</xdr:rowOff>
              </from>
              <to>
                <xdr:col>5</xdr:col>
                <xdr:colOff>1057275</xdr:colOff>
                <xdr:row>528</xdr:row>
                <xdr:rowOff>647700</xdr:rowOff>
              </to>
            </anchor>
          </objectPr>
        </oleObject>
      </mc:Choice>
      <mc:Fallback>
        <oleObject progId="Document" dvAspect="DVASPECT_ICON" shapeId="8064" r:id="rId1008"/>
      </mc:Fallback>
    </mc:AlternateContent>
    <mc:AlternateContent xmlns:mc="http://schemas.openxmlformats.org/markup-compatibility/2006">
      <mc:Choice Requires="x14">
        <oleObject progId="Document" dvAspect="DVASPECT_ICON" shapeId="8065" r:id="rId1010">
          <objectPr defaultSize="0" autoPict="0" r:id="rId1011">
            <anchor moveWithCells="1" sizeWithCells="1">
              <from>
                <xdr:col>5</xdr:col>
                <xdr:colOff>142875</xdr:colOff>
                <xdr:row>530</xdr:row>
                <xdr:rowOff>66675</xdr:rowOff>
              </from>
              <to>
                <xdr:col>5</xdr:col>
                <xdr:colOff>1057275</xdr:colOff>
                <xdr:row>530</xdr:row>
                <xdr:rowOff>647700</xdr:rowOff>
              </to>
            </anchor>
          </objectPr>
        </oleObject>
      </mc:Choice>
      <mc:Fallback>
        <oleObject progId="Document" dvAspect="DVASPECT_ICON" shapeId="8065" r:id="rId1010"/>
      </mc:Fallback>
    </mc:AlternateContent>
    <mc:AlternateContent xmlns:mc="http://schemas.openxmlformats.org/markup-compatibility/2006">
      <mc:Choice Requires="x14">
        <oleObject progId="Document" dvAspect="DVASPECT_ICON" shapeId="8066" r:id="rId1012">
          <objectPr defaultSize="0" autoPict="0" r:id="rId1005">
            <anchor moveWithCells="1" sizeWithCells="1">
              <from>
                <xdr:col>5</xdr:col>
                <xdr:colOff>142875</xdr:colOff>
                <xdr:row>531</xdr:row>
                <xdr:rowOff>66675</xdr:rowOff>
              </from>
              <to>
                <xdr:col>5</xdr:col>
                <xdr:colOff>1057275</xdr:colOff>
                <xdr:row>531</xdr:row>
                <xdr:rowOff>647700</xdr:rowOff>
              </to>
            </anchor>
          </objectPr>
        </oleObject>
      </mc:Choice>
      <mc:Fallback>
        <oleObject progId="Document" dvAspect="DVASPECT_ICON" shapeId="8066" r:id="rId1012"/>
      </mc:Fallback>
    </mc:AlternateContent>
    <mc:AlternateContent xmlns:mc="http://schemas.openxmlformats.org/markup-compatibility/2006">
      <mc:Choice Requires="x14">
        <oleObject progId="Document" dvAspect="DVASPECT_ICON" shapeId="8067" r:id="rId1013">
          <objectPr defaultSize="0" autoPict="0" r:id="rId1014">
            <anchor moveWithCells="1" sizeWithCells="1">
              <from>
                <xdr:col>5</xdr:col>
                <xdr:colOff>142875</xdr:colOff>
                <xdr:row>533</xdr:row>
                <xdr:rowOff>66675</xdr:rowOff>
              </from>
              <to>
                <xdr:col>5</xdr:col>
                <xdr:colOff>1057275</xdr:colOff>
                <xdr:row>533</xdr:row>
                <xdr:rowOff>647700</xdr:rowOff>
              </to>
            </anchor>
          </objectPr>
        </oleObject>
      </mc:Choice>
      <mc:Fallback>
        <oleObject progId="Document" dvAspect="DVASPECT_ICON" shapeId="8067" r:id="rId1013"/>
      </mc:Fallback>
    </mc:AlternateContent>
    <mc:AlternateContent xmlns:mc="http://schemas.openxmlformats.org/markup-compatibility/2006">
      <mc:Choice Requires="x14">
        <oleObject progId="Document" dvAspect="DVASPECT_ICON" shapeId="8068" r:id="rId1015">
          <objectPr defaultSize="0" autoPict="0" r:id="rId1016">
            <anchor moveWithCells="1" sizeWithCells="1">
              <from>
                <xdr:col>5</xdr:col>
                <xdr:colOff>142875</xdr:colOff>
                <xdr:row>534</xdr:row>
                <xdr:rowOff>66675</xdr:rowOff>
              </from>
              <to>
                <xdr:col>5</xdr:col>
                <xdr:colOff>1057275</xdr:colOff>
                <xdr:row>534</xdr:row>
                <xdr:rowOff>647700</xdr:rowOff>
              </to>
            </anchor>
          </objectPr>
        </oleObject>
      </mc:Choice>
      <mc:Fallback>
        <oleObject progId="Document" dvAspect="DVASPECT_ICON" shapeId="8068" r:id="rId1015"/>
      </mc:Fallback>
    </mc:AlternateContent>
    <mc:AlternateContent xmlns:mc="http://schemas.openxmlformats.org/markup-compatibility/2006">
      <mc:Choice Requires="x14">
        <oleObject progId="Document" dvAspect="DVASPECT_ICON" shapeId="8069" r:id="rId1017">
          <objectPr defaultSize="0" autoPict="0" r:id="rId1018">
            <anchor moveWithCells="1" sizeWithCells="1">
              <from>
                <xdr:col>5</xdr:col>
                <xdr:colOff>142875</xdr:colOff>
                <xdr:row>519</xdr:row>
                <xdr:rowOff>66675</xdr:rowOff>
              </from>
              <to>
                <xdr:col>5</xdr:col>
                <xdr:colOff>1057275</xdr:colOff>
                <xdr:row>519</xdr:row>
                <xdr:rowOff>647700</xdr:rowOff>
              </to>
            </anchor>
          </objectPr>
        </oleObject>
      </mc:Choice>
      <mc:Fallback>
        <oleObject progId="Document" dvAspect="DVASPECT_ICON" shapeId="8069" r:id="rId1017"/>
      </mc:Fallback>
    </mc:AlternateContent>
    <mc:AlternateContent xmlns:mc="http://schemas.openxmlformats.org/markup-compatibility/2006">
      <mc:Choice Requires="x14">
        <oleObject progId="Document" dvAspect="DVASPECT_ICON" shapeId="8070" r:id="rId1019">
          <objectPr defaultSize="0" autoPict="0" r:id="rId1020">
            <anchor moveWithCells="1" sizeWithCells="1">
              <from>
                <xdr:col>5</xdr:col>
                <xdr:colOff>142875</xdr:colOff>
                <xdr:row>523</xdr:row>
                <xdr:rowOff>66675</xdr:rowOff>
              </from>
              <to>
                <xdr:col>5</xdr:col>
                <xdr:colOff>1057275</xdr:colOff>
                <xdr:row>523</xdr:row>
                <xdr:rowOff>647700</xdr:rowOff>
              </to>
            </anchor>
          </objectPr>
        </oleObject>
      </mc:Choice>
      <mc:Fallback>
        <oleObject progId="Document" dvAspect="DVASPECT_ICON" shapeId="8070" r:id="rId1019"/>
      </mc:Fallback>
    </mc:AlternateContent>
    <mc:AlternateContent xmlns:mc="http://schemas.openxmlformats.org/markup-compatibility/2006">
      <mc:Choice Requires="x14">
        <oleObject progId="Document" dvAspect="DVASPECT_ICON" shapeId="8071" r:id="rId1021">
          <objectPr defaultSize="0" autoPict="0" r:id="rId1022">
            <anchor moveWithCells="1" sizeWithCells="1">
              <from>
                <xdr:col>5</xdr:col>
                <xdr:colOff>142875</xdr:colOff>
                <xdr:row>524</xdr:row>
                <xdr:rowOff>66675</xdr:rowOff>
              </from>
              <to>
                <xdr:col>5</xdr:col>
                <xdr:colOff>1057275</xdr:colOff>
                <xdr:row>524</xdr:row>
                <xdr:rowOff>647700</xdr:rowOff>
              </to>
            </anchor>
          </objectPr>
        </oleObject>
      </mc:Choice>
      <mc:Fallback>
        <oleObject progId="Document" dvAspect="DVASPECT_ICON" shapeId="8071" r:id="rId1021"/>
      </mc:Fallback>
    </mc:AlternateContent>
    <mc:AlternateContent xmlns:mc="http://schemas.openxmlformats.org/markup-compatibility/2006">
      <mc:Choice Requires="x14">
        <oleObject progId="Document" dvAspect="DVASPECT_ICON" shapeId="8072" r:id="rId1023">
          <objectPr defaultSize="0" autoPict="0" r:id="rId1024">
            <anchor moveWithCells="1" sizeWithCells="1">
              <from>
                <xdr:col>5</xdr:col>
                <xdr:colOff>142875</xdr:colOff>
                <xdr:row>532</xdr:row>
                <xdr:rowOff>66675</xdr:rowOff>
              </from>
              <to>
                <xdr:col>5</xdr:col>
                <xdr:colOff>1057275</xdr:colOff>
                <xdr:row>532</xdr:row>
                <xdr:rowOff>647700</xdr:rowOff>
              </to>
            </anchor>
          </objectPr>
        </oleObject>
      </mc:Choice>
      <mc:Fallback>
        <oleObject progId="Document" dvAspect="DVASPECT_ICON" shapeId="8072" r:id="rId1023"/>
      </mc:Fallback>
    </mc:AlternateContent>
    <mc:AlternateContent xmlns:mc="http://schemas.openxmlformats.org/markup-compatibility/2006">
      <mc:Choice Requires="x14">
        <oleObject progId="Document" dvAspect="DVASPECT_ICON" shapeId="8073" r:id="rId1025">
          <objectPr defaultSize="0" autoPict="0" r:id="rId1026">
            <anchor moveWithCells="1" sizeWithCells="1">
              <from>
                <xdr:col>5</xdr:col>
                <xdr:colOff>142875</xdr:colOff>
                <xdr:row>535</xdr:row>
                <xdr:rowOff>66675</xdr:rowOff>
              </from>
              <to>
                <xdr:col>5</xdr:col>
                <xdr:colOff>1057275</xdr:colOff>
                <xdr:row>535</xdr:row>
                <xdr:rowOff>647700</xdr:rowOff>
              </to>
            </anchor>
          </objectPr>
        </oleObject>
      </mc:Choice>
      <mc:Fallback>
        <oleObject progId="Document" dvAspect="DVASPECT_ICON" shapeId="8073" r:id="rId1025"/>
      </mc:Fallback>
    </mc:AlternateContent>
    <mc:AlternateContent xmlns:mc="http://schemas.openxmlformats.org/markup-compatibility/2006">
      <mc:Choice Requires="x14">
        <oleObject progId="Document" dvAspect="DVASPECT_ICON" shapeId="8074" r:id="rId1027">
          <objectPr defaultSize="0" autoPict="0" r:id="rId1028">
            <anchor moveWithCells="1" sizeWithCells="1">
              <from>
                <xdr:col>5</xdr:col>
                <xdr:colOff>142875</xdr:colOff>
                <xdr:row>527</xdr:row>
                <xdr:rowOff>66675</xdr:rowOff>
              </from>
              <to>
                <xdr:col>5</xdr:col>
                <xdr:colOff>1057275</xdr:colOff>
                <xdr:row>527</xdr:row>
                <xdr:rowOff>647700</xdr:rowOff>
              </to>
            </anchor>
          </objectPr>
        </oleObject>
      </mc:Choice>
      <mc:Fallback>
        <oleObject progId="Document" dvAspect="DVASPECT_ICON" shapeId="8074" r:id="rId1027"/>
      </mc:Fallback>
    </mc:AlternateContent>
    <mc:AlternateContent xmlns:mc="http://schemas.openxmlformats.org/markup-compatibility/2006">
      <mc:Choice Requires="x14">
        <oleObject progId="Document" dvAspect="DVASPECT_ICON" shapeId="8075" r:id="rId1029">
          <objectPr defaultSize="0" autoPict="0" r:id="rId1030">
            <anchor moveWithCells="1" sizeWithCells="1">
              <from>
                <xdr:col>5</xdr:col>
                <xdr:colOff>142875</xdr:colOff>
                <xdr:row>529</xdr:row>
                <xdr:rowOff>66675</xdr:rowOff>
              </from>
              <to>
                <xdr:col>5</xdr:col>
                <xdr:colOff>1057275</xdr:colOff>
                <xdr:row>529</xdr:row>
                <xdr:rowOff>647700</xdr:rowOff>
              </to>
            </anchor>
          </objectPr>
        </oleObject>
      </mc:Choice>
      <mc:Fallback>
        <oleObject progId="Document" dvAspect="DVASPECT_ICON" shapeId="8075" r:id="rId1029"/>
      </mc:Fallback>
    </mc:AlternateContent>
    <mc:AlternateContent xmlns:mc="http://schemas.openxmlformats.org/markup-compatibility/2006">
      <mc:Choice Requires="x14">
        <oleObject progId="Document" dvAspect="DVASPECT_ICON" shapeId="8076" r:id="rId1031">
          <objectPr defaultSize="0" autoPict="0" r:id="rId1032">
            <anchor moveWithCells="1" sizeWithCells="1">
              <from>
                <xdr:col>5</xdr:col>
                <xdr:colOff>209550</xdr:colOff>
                <xdr:row>497</xdr:row>
                <xdr:rowOff>76200</xdr:rowOff>
              </from>
              <to>
                <xdr:col>5</xdr:col>
                <xdr:colOff>1057275</xdr:colOff>
                <xdr:row>497</xdr:row>
                <xdr:rowOff>628650</xdr:rowOff>
              </to>
            </anchor>
          </objectPr>
        </oleObject>
      </mc:Choice>
      <mc:Fallback>
        <oleObject progId="Document" dvAspect="DVASPECT_ICON" shapeId="8076" r:id="rId1031"/>
      </mc:Fallback>
    </mc:AlternateContent>
    <mc:AlternateContent xmlns:mc="http://schemas.openxmlformats.org/markup-compatibility/2006">
      <mc:Choice Requires="x14">
        <oleObject progId="Document" dvAspect="DVASPECT_ICON" shapeId="8077" r:id="rId1033">
          <objectPr defaultSize="0" autoPict="0" r:id="rId1034">
            <anchor moveWithCells="1" sizeWithCells="1">
              <from>
                <xdr:col>5</xdr:col>
                <xdr:colOff>209550</xdr:colOff>
                <xdr:row>498</xdr:row>
                <xdr:rowOff>76200</xdr:rowOff>
              </from>
              <to>
                <xdr:col>5</xdr:col>
                <xdr:colOff>1057275</xdr:colOff>
                <xdr:row>498</xdr:row>
                <xdr:rowOff>628650</xdr:rowOff>
              </to>
            </anchor>
          </objectPr>
        </oleObject>
      </mc:Choice>
      <mc:Fallback>
        <oleObject progId="Document" dvAspect="DVASPECT_ICON" shapeId="8077" r:id="rId1033"/>
      </mc:Fallback>
    </mc:AlternateContent>
    <mc:AlternateContent xmlns:mc="http://schemas.openxmlformats.org/markup-compatibility/2006">
      <mc:Choice Requires="x14">
        <oleObject progId="Document" dvAspect="DVASPECT_ICON" shapeId="8078" r:id="rId1035">
          <objectPr defaultSize="0" autoPict="0" r:id="rId1036">
            <anchor moveWithCells="1" sizeWithCells="1">
              <from>
                <xdr:col>5</xdr:col>
                <xdr:colOff>209550</xdr:colOff>
                <xdr:row>499</xdr:row>
                <xdr:rowOff>76200</xdr:rowOff>
              </from>
              <to>
                <xdr:col>5</xdr:col>
                <xdr:colOff>1057275</xdr:colOff>
                <xdr:row>499</xdr:row>
                <xdr:rowOff>628650</xdr:rowOff>
              </to>
            </anchor>
          </objectPr>
        </oleObject>
      </mc:Choice>
      <mc:Fallback>
        <oleObject progId="Document" dvAspect="DVASPECT_ICON" shapeId="8078" r:id="rId1035"/>
      </mc:Fallback>
    </mc:AlternateContent>
    <mc:AlternateContent xmlns:mc="http://schemas.openxmlformats.org/markup-compatibility/2006">
      <mc:Choice Requires="x14">
        <oleObject progId="Document" dvAspect="DVASPECT_ICON" shapeId="8079" r:id="rId1037">
          <objectPr defaultSize="0" autoPict="0" r:id="rId1038">
            <anchor moveWithCells="1" sizeWithCells="1">
              <from>
                <xdr:col>5</xdr:col>
                <xdr:colOff>209550</xdr:colOff>
                <xdr:row>500</xdr:row>
                <xdr:rowOff>76200</xdr:rowOff>
              </from>
              <to>
                <xdr:col>5</xdr:col>
                <xdr:colOff>1057275</xdr:colOff>
                <xdr:row>500</xdr:row>
                <xdr:rowOff>628650</xdr:rowOff>
              </to>
            </anchor>
          </objectPr>
        </oleObject>
      </mc:Choice>
      <mc:Fallback>
        <oleObject progId="Document" dvAspect="DVASPECT_ICON" shapeId="8079" r:id="rId1037"/>
      </mc:Fallback>
    </mc:AlternateContent>
    <mc:AlternateContent xmlns:mc="http://schemas.openxmlformats.org/markup-compatibility/2006">
      <mc:Choice Requires="x14">
        <oleObject progId="Document" dvAspect="DVASPECT_ICON" shapeId="8081" r:id="rId1039">
          <objectPr defaultSize="0" autoPict="0" r:id="rId1040">
            <anchor moveWithCells="1" sizeWithCells="1">
              <from>
                <xdr:col>5</xdr:col>
                <xdr:colOff>209550</xdr:colOff>
                <xdr:row>501</xdr:row>
                <xdr:rowOff>76200</xdr:rowOff>
              </from>
              <to>
                <xdr:col>5</xdr:col>
                <xdr:colOff>1057275</xdr:colOff>
                <xdr:row>501</xdr:row>
                <xdr:rowOff>628650</xdr:rowOff>
              </to>
            </anchor>
          </objectPr>
        </oleObject>
      </mc:Choice>
      <mc:Fallback>
        <oleObject progId="Document" dvAspect="DVASPECT_ICON" shapeId="8081" r:id="rId1039"/>
      </mc:Fallback>
    </mc:AlternateContent>
    <mc:AlternateContent xmlns:mc="http://schemas.openxmlformats.org/markup-compatibility/2006">
      <mc:Choice Requires="x14">
        <oleObject progId="Document" dvAspect="DVASPECT_ICON" shapeId="8082" r:id="rId1041">
          <objectPr defaultSize="0" autoPict="0" r:id="rId1036">
            <anchor moveWithCells="1" sizeWithCells="1">
              <from>
                <xdr:col>5</xdr:col>
                <xdr:colOff>209550</xdr:colOff>
                <xdr:row>502</xdr:row>
                <xdr:rowOff>76200</xdr:rowOff>
              </from>
              <to>
                <xdr:col>5</xdr:col>
                <xdr:colOff>1057275</xdr:colOff>
                <xdr:row>502</xdr:row>
                <xdr:rowOff>628650</xdr:rowOff>
              </to>
            </anchor>
          </objectPr>
        </oleObject>
      </mc:Choice>
      <mc:Fallback>
        <oleObject progId="Document" dvAspect="DVASPECT_ICON" shapeId="8082" r:id="rId1041"/>
      </mc:Fallback>
    </mc:AlternateContent>
    <mc:AlternateContent xmlns:mc="http://schemas.openxmlformats.org/markup-compatibility/2006">
      <mc:Choice Requires="x14">
        <oleObject progId="Document" dvAspect="DVASPECT_ICON" shapeId="8083" r:id="rId1042">
          <objectPr defaultSize="0" autoPict="0" r:id="rId1043">
            <anchor moveWithCells="1" sizeWithCells="1">
              <from>
                <xdr:col>5</xdr:col>
                <xdr:colOff>161925</xdr:colOff>
                <xdr:row>505</xdr:row>
                <xdr:rowOff>66675</xdr:rowOff>
              </from>
              <to>
                <xdr:col>5</xdr:col>
                <xdr:colOff>1047750</xdr:colOff>
                <xdr:row>505</xdr:row>
                <xdr:rowOff>638175</xdr:rowOff>
              </to>
            </anchor>
          </objectPr>
        </oleObject>
      </mc:Choice>
      <mc:Fallback>
        <oleObject progId="Document" dvAspect="DVASPECT_ICON" shapeId="8083" r:id="rId1042"/>
      </mc:Fallback>
    </mc:AlternateContent>
    <mc:AlternateContent xmlns:mc="http://schemas.openxmlformats.org/markup-compatibility/2006">
      <mc:Choice Requires="x14">
        <oleObject progId="Document" dvAspect="DVASPECT_ICON" shapeId="8085" r:id="rId1044">
          <objectPr defaultSize="0" autoPict="0" r:id="rId1045">
            <anchor moveWithCells="1" sizeWithCells="1">
              <from>
                <xdr:col>5</xdr:col>
                <xdr:colOff>133350</xdr:colOff>
                <xdr:row>508</xdr:row>
                <xdr:rowOff>66675</xdr:rowOff>
              </from>
              <to>
                <xdr:col>5</xdr:col>
                <xdr:colOff>1047750</xdr:colOff>
                <xdr:row>508</xdr:row>
                <xdr:rowOff>628650</xdr:rowOff>
              </to>
            </anchor>
          </objectPr>
        </oleObject>
      </mc:Choice>
      <mc:Fallback>
        <oleObject progId="Document" dvAspect="DVASPECT_ICON" shapeId="8085" r:id="rId1044"/>
      </mc:Fallback>
    </mc:AlternateContent>
    <mc:AlternateContent xmlns:mc="http://schemas.openxmlformats.org/markup-compatibility/2006">
      <mc:Choice Requires="x14">
        <oleObject progId="Document" dvAspect="DVASPECT_ICON" shapeId="8086" r:id="rId1046">
          <objectPr defaultSize="0" autoPict="0" r:id="rId1047">
            <anchor moveWithCells="1" sizeWithCells="1">
              <from>
                <xdr:col>5</xdr:col>
                <xdr:colOff>133350</xdr:colOff>
                <xdr:row>509</xdr:row>
                <xdr:rowOff>66675</xdr:rowOff>
              </from>
              <to>
                <xdr:col>5</xdr:col>
                <xdr:colOff>1047750</xdr:colOff>
                <xdr:row>509</xdr:row>
                <xdr:rowOff>628650</xdr:rowOff>
              </to>
            </anchor>
          </objectPr>
        </oleObject>
      </mc:Choice>
      <mc:Fallback>
        <oleObject progId="Document" dvAspect="DVASPECT_ICON" shapeId="8086" r:id="rId1046"/>
      </mc:Fallback>
    </mc:AlternateContent>
    <mc:AlternateContent xmlns:mc="http://schemas.openxmlformats.org/markup-compatibility/2006">
      <mc:Choice Requires="x14">
        <oleObject progId="Document" dvAspect="DVASPECT_ICON" shapeId="8087" r:id="rId1048">
          <objectPr defaultSize="0" autoPict="0" r:id="rId1049">
            <anchor moveWithCells="1" sizeWithCells="1">
              <from>
                <xdr:col>5</xdr:col>
                <xdr:colOff>133350</xdr:colOff>
                <xdr:row>510</xdr:row>
                <xdr:rowOff>66675</xdr:rowOff>
              </from>
              <to>
                <xdr:col>5</xdr:col>
                <xdr:colOff>1047750</xdr:colOff>
                <xdr:row>510</xdr:row>
                <xdr:rowOff>628650</xdr:rowOff>
              </to>
            </anchor>
          </objectPr>
        </oleObject>
      </mc:Choice>
      <mc:Fallback>
        <oleObject progId="Document" dvAspect="DVASPECT_ICON" shapeId="8087" r:id="rId1048"/>
      </mc:Fallback>
    </mc:AlternateContent>
    <mc:AlternateContent xmlns:mc="http://schemas.openxmlformats.org/markup-compatibility/2006">
      <mc:Choice Requires="x14">
        <oleObject progId="Document" dvAspect="DVASPECT_ICON" shapeId="8088" r:id="rId1050">
          <objectPr defaultSize="0" autoPict="0" r:id="rId1051">
            <anchor moveWithCells="1" sizeWithCells="1">
              <from>
                <xdr:col>5</xdr:col>
                <xdr:colOff>171450</xdr:colOff>
                <xdr:row>537</xdr:row>
                <xdr:rowOff>57150</xdr:rowOff>
              </from>
              <to>
                <xdr:col>5</xdr:col>
                <xdr:colOff>1085850</xdr:colOff>
                <xdr:row>537</xdr:row>
                <xdr:rowOff>609600</xdr:rowOff>
              </to>
            </anchor>
          </objectPr>
        </oleObject>
      </mc:Choice>
      <mc:Fallback>
        <oleObject progId="Document" dvAspect="DVASPECT_ICON" shapeId="8088" r:id="rId1050"/>
      </mc:Fallback>
    </mc:AlternateContent>
    <mc:AlternateContent xmlns:mc="http://schemas.openxmlformats.org/markup-compatibility/2006">
      <mc:Choice Requires="x14">
        <oleObject progId="Document" dvAspect="DVASPECT_ICON" shapeId="8089" r:id="rId1052">
          <objectPr defaultSize="0" autoPict="0" r:id="rId1053">
            <anchor moveWithCells="1" sizeWithCells="1">
              <from>
                <xdr:col>5</xdr:col>
                <xdr:colOff>152400</xdr:colOff>
                <xdr:row>538</xdr:row>
                <xdr:rowOff>76200</xdr:rowOff>
              </from>
              <to>
                <xdr:col>5</xdr:col>
                <xdr:colOff>1066800</xdr:colOff>
                <xdr:row>538</xdr:row>
                <xdr:rowOff>628650</xdr:rowOff>
              </to>
            </anchor>
          </objectPr>
        </oleObject>
      </mc:Choice>
      <mc:Fallback>
        <oleObject progId="Document" dvAspect="DVASPECT_ICON" shapeId="8089" r:id="rId1052"/>
      </mc:Fallback>
    </mc:AlternateContent>
    <mc:AlternateContent xmlns:mc="http://schemas.openxmlformats.org/markup-compatibility/2006">
      <mc:Choice Requires="x14">
        <oleObject progId="Document" dvAspect="DVASPECT_ICON" shapeId="8090" r:id="rId1054">
          <objectPr defaultSize="0" autoPict="0" r:id="rId1055">
            <anchor moveWithCells="1" sizeWithCells="1">
              <from>
                <xdr:col>5</xdr:col>
                <xdr:colOff>152400</xdr:colOff>
                <xdr:row>563</xdr:row>
                <xdr:rowOff>76200</xdr:rowOff>
              </from>
              <to>
                <xdr:col>5</xdr:col>
                <xdr:colOff>1066800</xdr:colOff>
                <xdr:row>563</xdr:row>
                <xdr:rowOff>619125</xdr:rowOff>
              </to>
            </anchor>
          </objectPr>
        </oleObject>
      </mc:Choice>
      <mc:Fallback>
        <oleObject progId="Document" dvAspect="DVASPECT_ICON" shapeId="8090" r:id="rId1054"/>
      </mc:Fallback>
    </mc:AlternateContent>
    <mc:AlternateContent xmlns:mc="http://schemas.openxmlformats.org/markup-compatibility/2006">
      <mc:Choice Requires="x14">
        <oleObject progId="Document" dvAspect="DVASPECT_ICON" shapeId="8091" r:id="rId1056">
          <objectPr defaultSize="0" autoPict="0" r:id="rId1057">
            <anchor moveWithCells="1" sizeWithCells="1">
              <from>
                <xdr:col>5</xdr:col>
                <xdr:colOff>152400</xdr:colOff>
                <xdr:row>564</xdr:row>
                <xdr:rowOff>76200</xdr:rowOff>
              </from>
              <to>
                <xdr:col>5</xdr:col>
                <xdr:colOff>1066800</xdr:colOff>
                <xdr:row>564</xdr:row>
                <xdr:rowOff>619125</xdr:rowOff>
              </to>
            </anchor>
          </objectPr>
        </oleObject>
      </mc:Choice>
      <mc:Fallback>
        <oleObject progId="Document" dvAspect="DVASPECT_ICON" shapeId="8091" r:id="rId1056"/>
      </mc:Fallback>
    </mc:AlternateContent>
    <mc:AlternateContent xmlns:mc="http://schemas.openxmlformats.org/markup-compatibility/2006">
      <mc:Choice Requires="x14">
        <oleObject progId="Document" dvAspect="DVASPECT_ICON" shapeId="8092" r:id="rId1058">
          <objectPr defaultSize="0" autoPict="0" r:id="rId1059">
            <anchor moveWithCells="1" sizeWithCells="1">
              <from>
                <xdr:col>5</xdr:col>
                <xdr:colOff>152400</xdr:colOff>
                <xdr:row>565</xdr:row>
                <xdr:rowOff>76200</xdr:rowOff>
              </from>
              <to>
                <xdr:col>5</xdr:col>
                <xdr:colOff>1066800</xdr:colOff>
                <xdr:row>565</xdr:row>
                <xdr:rowOff>619125</xdr:rowOff>
              </to>
            </anchor>
          </objectPr>
        </oleObject>
      </mc:Choice>
      <mc:Fallback>
        <oleObject progId="Document" dvAspect="DVASPECT_ICON" shapeId="8092" r:id="rId1058"/>
      </mc:Fallback>
    </mc:AlternateContent>
    <mc:AlternateContent xmlns:mc="http://schemas.openxmlformats.org/markup-compatibility/2006">
      <mc:Choice Requires="x14">
        <oleObject progId="Document" dvAspect="DVASPECT_ICON" shapeId="8093" r:id="rId1060">
          <objectPr defaultSize="0" autoPict="0" r:id="rId1061">
            <anchor moveWithCells="1" sizeWithCells="1">
              <from>
                <xdr:col>5</xdr:col>
                <xdr:colOff>152400</xdr:colOff>
                <xdr:row>566</xdr:row>
                <xdr:rowOff>76200</xdr:rowOff>
              </from>
              <to>
                <xdr:col>5</xdr:col>
                <xdr:colOff>1066800</xdr:colOff>
                <xdr:row>566</xdr:row>
                <xdr:rowOff>619125</xdr:rowOff>
              </to>
            </anchor>
          </objectPr>
        </oleObject>
      </mc:Choice>
      <mc:Fallback>
        <oleObject progId="Document" dvAspect="DVASPECT_ICON" shapeId="8093" r:id="rId1060"/>
      </mc:Fallback>
    </mc:AlternateContent>
    <mc:AlternateContent xmlns:mc="http://schemas.openxmlformats.org/markup-compatibility/2006">
      <mc:Choice Requires="x14">
        <oleObject progId="Document" dvAspect="DVASPECT_ICON" shapeId="8094" r:id="rId1062">
          <objectPr defaultSize="0" autoPict="0" r:id="rId1063">
            <anchor moveWithCells="1" sizeWithCells="1">
              <from>
                <xdr:col>5</xdr:col>
                <xdr:colOff>171450</xdr:colOff>
                <xdr:row>571</xdr:row>
                <xdr:rowOff>95250</xdr:rowOff>
              </from>
              <to>
                <xdr:col>5</xdr:col>
                <xdr:colOff>1085850</xdr:colOff>
                <xdr:row>571</xdr:row>
                <xdr:rowOff>628650</xdr:rowOff>
              </to>
            </anchor>
          </objectPr>
        </oleObject>
      </mc:Choice>
      <mc:Fallback>
        <oleObject progId="Document" dvAspect="DVASPECT_ICON" shapeId="8094" r:id="rId1062"/>
      </mc:Fallback>
    </mc:AlternateContent>
    <mc:AlternateContent xmlns:mc="http://schemas.openxmlformats.org/markup-compatibility/2006">
      <mc:Choice Requires="x14">
        <oleObject progId="Document" dvAspect="DVASPECT_ICON" shapeId="8095" r:id="rId1064">
          <objectPr defaultSize="0" autoPict="0" r:id="rId1065">
            <anchor moveWithCells="1" sizeWithCells="1">
              <from>
                <xdr:col>5</xdr:col>
                <xdr:colOff>171450</xdr:colOff>
                <xdr:row>572</xdr:row>
                <xdr:rowOff>95250</xdr:rowOff>
              </from>
              <to>
                <xdr:col>5</xdr:col>
                <xdr:colOff>1085850</xdr:colOff>
                <xdr:row>572</xdr:row>
                <xdr:rowOff>628650</xdr:rowOff>
              </to>
            </anchor>
          </objectPr>
        </oleObject>
      </mc:Choice>
      <mc:Fallback>
        <oleObject progId="Document" dvAspect="DVASPECT_ICON" shapeId="8095" r:id="rId1064"/>
      </mc:Fallback>
    </mc:AlternateContent>
    <mc:AlternateContent xmlns:mc="http://schemas.openxmlformats.org/markup-compatibility/2006">
      <mc:Choice Requires="x14">
        <oleObject progId="Document" dvAspect="DVASPECT_ICON" shapeId="8096" r:id="rId1066">
          <objectPr defaultSize="0" autoPict="0" r:id="rId1067">
            <anchor moveWithCells="1" sizeWithCells="1">
              <from>
                <xdr:col>5</xdr:col>
                <xdr:colOff>171450</xdr:colOff>
                <xdr:row>573</xdr:row>
                <xdr:rowOff>95250</xdr:rowOff>
              </from>
              <to>
                <xdr:col>5</xdr:col>
                <xdr:colOff>1085850</xdr:colOff>
                <xdr:row>573</xdr:row>
                <xdr:rowOff>628650</xdr:rowOff>
              </to>
            </anchor>
          </objectPr>
        </oleObject>
      </mc:Choice>
      <mc:Fallback>
        <oleObject progId="Document" dvAspect="DVASPECT_ICON" shapeId="8096" r:id="rId1066"/>
      </mc:Fallback>
    </mc:AlternateContent>
    <mc:AlternateContent xmlns:mc="http://schemas.openxmlformats.org/markup-compatibility/2006">
      <mc:Choice Requires="x14">
        <oleObject progId="Document" dvAspect="DVASPECT_ICON" shapeId="8097" r:id="rId1068">
          <objectPr defaultSize="0" autoPict="0" r:id="rId1069">
            <anchor moveWithCells="1" sizeWithCells="1">
              <from>
                <xdr:col>5</xdr:col>
                <xdr:colOff>171450</xdr:colOff>
                <xdr:row>574</xdr:row>
                <xdr:rowOff>95250</xdr:rowOff>
              </from>
              <to>
                <xdr:col>5</xdr:col>
                <xdr:colOff>1085850</xdr:colOff>
                <xdr:row>574</xdr:row>
                <xdr:rowOff>628650</xdr:rowOff>
              </to>
            </anchor>
          </objectPr>
        </oleObject>
      </mc:Choice>
      <mc:Fallback>
        <oleObject progId="Document" dvAspect="DVASPECT_ICON" shapeId="8097" r:id="rId1068"/>
      </mc:Fallback>
    </mc:AlternateContent>
    <mc:AlternateContent xmlns:mc="http://schemas.openxmlformats.org/markup-compatibility/2006">
      <mc:Choice Requires="x14">
        <oleObject progId="Document" dvAspect="DVASPECT_ICON" shapeId="8098" r:id="rId1070">
          <objectPr defaultSize="0" autoPict="0" r:id="rId1071">
            <anchor moveWithCells="1" sizeWithCells="1">
              <from>
                <xdr:col>5</xdr:col>
                <xdr:colOff>171450</xdr:colOff>
                <xdr:row>575</xdr:row>
                <xdr:rowOff>95250</xdr:rowOff>
              </from>
              <to>
                <xdr:col>5</xdr:col>
                <xdr:colOff>1085850</xdr:colOff>
                <xdr:row>575</xdr:row>
                <xdr:rowOff>628650</xdr:rowOff>
              </to>
            </anchor>
          </objectPr>
        </oleObject>
      </mc:Choice>
      <mc:Fallback>
        <oleObject progId="Document" dvAspect="DVASPECT_ICON" shapeId="8098" r:id="rId1070"/>
      </mc:Fallback>
    </mc:AlternateContent>
    <mc:AlternateContent xmlns:mc="http://schemas.openxmlformats.org/markup-compatibility/2006">
      <mc:Choice Requires="x14">
        <oleObject progId="Document" dvAspect="DVASPECT_ICON" shapeId="8099" r:id="rId1072">
          <objectPr defaultSize="0" autoPict="0" r:id="rId1073">
            <anchor moveWithCells="1" sizeWithCells="1">
              <from>
                <xdr:col>5</xdr:col>
                <xdr:colOff>171450</xdr:colOff>
                <xdr:row>576</xdr:row>
                <xdr:rowOff>95250</xdr:rowOff>
              </from>
              <to>
                <xdr:col>5</xdr:col>
                <xdr:colOff>1085850</xdr:colOff>
                <xdr:row>576</xdr:row>
                <xdr:rowOff>628650</xdr:rowOff>
              </to>
            </anchor>
          </objectPr>
        </oleObject>
      </mc:Choice>
      <mc:Fallback>
        <oleObject progId="Document" dvAspect="DVASPECT_ICON" shapeId="8099" r:id="rId1072"/>
      </mc:Fallback>
    </mc:AlternateContent>
    <mc:AlternateContent xmlns:mc="http://schemas.openxmlformats.org/markup-compatibility/2006">
      <mc:Choice Requires="x14">
        <oleObject progId="Document" dvAspect="DVASPECT_ICON" shapeId="8100" r:id="rId1074">
          <objectPr defaultSize="0" autoPict="0" r:id="rId1075">
            <anchor moveWithCells="1" sizeWithCells="1">
              <from>
                <xdr:col>5</xdr:col>
                <xdr:colOff>133350</xdr:colOff>
                <xdr:row>580</xdr:row>
                <xdr:rowOff>85725</xdr:rowOff>
              </from>
              <to>
                <xdr:col>5</xdr:col>
                <xdr:colOff>1047750</xdr:colOff>
                <xdr:row>580</xdr:row>
                <xdr:rowOff>590550</xdr:rowOff>
              </to>
            </anchor>
          </objectPr>
        </oleObject>
      </mc:Choice>
      <mc:Fallback>
        <oleObject progId="Document" dvAspect="DVASPECT_ICON" shapeId="8100" r:id="rId1074"/>
      </mc:Fallback>
    </mc:AlternateContent>
    <mc:AlternateContent xmlns:mc="http://schemas.openxmlformats.org/markup-compatibility/2006">
      <mc:Choice Requires="x14">
        <oleObject progId="Document" dvAspect="DVASPECT_ICON" shapeId="8101" r:id="rId1076">
          <objectPr defaultSize="0" autoPict="0" r:id="rId1077">
            <anchor moveWithCells="1" sizeWithCells="1">
              <from>
                <xdr:col>5</xdr:col>
                <xdr:colOff>133350</xdr:colOff>
                <xdr:row>581</xdr:row>
                <xdr:rowOff>85725</xdr:rowOff>
              </from>
              <to>
                <xdr:col>5</xdr:col>
                <xdr:colOff>1047750</xdr:colOff>
                <xdr:row>581</xdr:row>
                <xdr:rowOff>590550</xdr:rowOff>
              </to>
            </anchor>
          </objectPr>
        </oleObject>
      </mc:Choice>
      <mc:Fallback>
        <oleObject progId="Document" dvAspect="DVASPECT_ICON" shapeId="8101" r:id="rId1076"/>
      </mc:Fallback>
    </mc:AlternateContent>
    <mc:AlternateContent xmlns:mc="http://schemas.openxmlformats.org/markup-compatibility/2006">
      <mc:Choice Requires="x14">
        <oleObject progId="Document" dvAspect="DVASPECT_ICON" shapeId="8102" r:id="rId1078">
          <objectPr defaultSize="0" autoPict="0" r:id="rId1079">
            <anchor moveWithCells="1" sizeWithCells="1">
              <from>
                <xdr:col>5</xdr:col>
                <xdr:colOff>133350</xdr:colOff>
                <xdr:row>582</xdr:row>
                <xdr:rowOff>85725</xdr:rowOff>
              </from>
              <to>
                <xdr:col>5</xdr:col>
                <xdr:colOff>1047750</xdr:colOff>
                <xdr:row>582</xdr:row>
                <xdr:rowOff>590550</xdr:rowOff>
              </to>
            </anchor>
          </objectPr>
        </oleObject>
      </mc:Choice>
      <mc:Fallback>
        <oleObject progId="Document" dvAspect="DVASPECT_ICON" shapeId="8102" r:id="rId1078"/>
      </mc:Fallback>
    </mc:AlternateContent>
    <mc:AlternateContent xmlns:mc="http://schemas.openxmlformats.org/markup-compatibility/2006">
      <mc:Choice Requires="x14">
        <oleObject progId="Document" dvAspect="DVASPECT_ICON" shapeId="8103" r:id="rId1080">
          <objectPr defaultSize="0" autoPict="0" r:id="rId1081">
            <anchor moveWithCells="1" sizeWithCells="1">
              <from>
                <xdr:col>5</xdr:col>
                <xdr:colOff>133350</xdr:colOff>
                <xdr:row>583</xdr:row>
                <xdr:rowOff>85725</xdr:rowOff>
              </from>
              <to>
                <xdr:col>5</xdr:col>
                <xdr:colOff>1047750</xdr:colOff>
                <xdr:row>583</xdr:row>
                <xdr:rowOff>590550</xdr:rowOff>
              </to>
            </anchor>
          </objectPr>
        </oleObject>
      </mc:Choice>
      <mc:Fallback>
        <oleObject progId="Document" dvAspect="DVASPECT_ICON" shapeId="8103" r:id="rId1080"/>
      </mc:Fallback>
    </mc:AlternateContent>
    <mc:AlternateContent xmlns:mc="http://schemas.openxmlformats.org/markup-compatibility/2006">
      <mc:Choice Requires="x14">
        <oleObject progId="Document" dvAspect="DVASPECT_ICON" shapeId="8104" r:id="rId1082">
          <objectPr defaultSize="0" autoPict="0" r:id="rId1083">
            <anchor moveWithCells="1" sizeWithCells="1">
              <from>
                <xdr:col>5</xdr:col>
                <xdr:colOff>142875</xdr:colOff>
                <xdr:row>585</xdr:row>
                <xdr:rowOff>95250</xdr:rowOff>
              </from>
              <to>
                <xdr:col>5</xdr:col>
                <xdr:colOff>1057275</xdr:colOff>
                <xdr:row>585</xdr:row>
                <xdr:rowOff>628650</xdr:rowOff>
              </to>
            </anchor>
          </objectPr>
        </oleObject>
      </mc:Choice>
      <mc:Fallback>
        <oleObject progId="Document" dvAspect="DVASPECT_ICON" shapeId="8104" r:id="rId1082"/>
      </mc:Fallback>
    </mc:AlternateContent>
    <mc:AlternateContent xmlns:mc="http://schemas.openxmlformats.org/markup-compatibility/2006">
      <mc:Choice Requires="x14">
        <oleObject progId="Document" dvAspect="DVASPECT_ICON" shapeId="8105" r:id="rId1084">
          <objectPr defaultSize="0" autoPict="0" r:id="rId1085">
            <anchor moveWithCells="1" sizeWithCells="1">
              <from>
                <xdr:col>5</xdr:col>
                <xdr:colOff>142875</xdr:colOff>
                <xdr:row>586</xdr:row>
                <xdr:rowOff>95250</xdr:rowOff>
              </from>
              <to>
                <xdr:col>5</xdr:col>
                <xdr:colOff>1057275</xdr:colOff>
                <xdr:row>586</xdr:row>
                <xdr:rowOff>628650</xdr:rowOff>
              </to>
            </anchor>
          </objectPr>
        </oleObject>
      </mc:Choice>
      <mc:Fallback>
        <oleObject progId="Document" dvAspect="DVASPECT_ICON" shapeId="8105" r:id="rId1084"/>
      </mc:Fallback>
    </mc:AlternateContent>
    <mc:AlternateContent xmlns:mc="http://schemas.openxmlformats.org/markup-compatibility/2006">
      <mc:Choice Requires="x14">
        <oleObject progId="Document" dvAspect="DVASPECT_ICON" shapeId="8106" r:id="rId1086">
          <objectPr defaultSize="0" autoPict="0" r:id="rId1087">
            <anchor moveWithCells="1" sizeWithCells="1">
              <from>
                <xdr:col>5</xdr:col>
                <xdr:colOff>142875</xdr:colOff>
                <xdr:row>587</xdr:row>
                <xdr:rowOff>95250</xdr:rowOff>
              </from>
              <to>
                <xdr:col>5</xdr:col>
                <xdr:colOff>1057275</xdr:colOff>
                <xdr:row>587</xdr:row>
                <xdr:rowOff>628650</xdr:rowOff>
              </to>
            </anchor>
          </objectPr>
        </oleObject>
      </mc:Choice>
      <mc:Fallback>
        <oleObject progId="Document" dvAspect="DVASPECT_ICON" shapeId="8106" r:id="rId1086"/>
      </mc:Fallback>
    </mc:AlternateContent>
    <mc:AlternateContent xmlns:mc="http://schemas.openxmlformats.org/markup-compatibility/2006">
      <mc:Choice Requires="x14">
        <oleObject progId="Document" dvAspect="DVASPECT_ICON" shapeId="8107" r:id="rId1088">
          <objectPr defaultSize="0" autoPict="0" r:id="rId1089">
            <anchor moveWithCells="1" sizeWithCells="1">
              <from>
                <xdr:col>5</xdr:col>
                <xdr:colOff>142875</xdr:colOff>
                <xdr:row>588</xdr:row>
                <xdr:rowOff>95250</xdr:rowOff>
              </from>
              <to>
                <xdr:col>5</xdr:col>
                <xdr:colOff>1057275</xdr:colOff>
                <xdr:row>588</xdr:row>
                <xdr:rowOff>628650</xdr:rowOff>
              </to>
            </anchor>
          </objectPr>
        </oleObject>
      </mc:Choice>
      <mc:Fallback>
        <oleObject progId="Document" dvAspect="DVASPECT_ICON" shapeId="8107" r:id="rId1088"/>
      </mc:Fallback>
    </mc:AlternateContent>
    <mc:AlternateContent xmlns:mc="http://schemas.openxmlformats.org/markup-compatibility/2006">
      <mc:Choice Requires="x14">
        <oleObject progId="Document" dvAspect="DVASPECT_ICON" shapeId="8108" r:id="rId1090">
          <objectPr defaultSize="0" autoPict="0" r:id="rId1091">
            <anchor moveWithCells="1" sizeWithCells="1">
              <from>
                <xdr:col>5</xdr:col>
                <xdr:colOff>142875</xdr:colOff>
                <xdr:row>589</xdr:row>
                <xdr:rowOff>95250</xdr:rowOff>
              </from>
              <to>
                <xdr:col>5</xdr:col>
                <xdr:colOff>1057275</xdr:colOff>
                <xdr:row>589</xdr:row>
                <xdr:rowOff>628650</xdr:rowOff>
              </to>
            </anchor>
          </objectPr>
        </oleObject>
      </mc:Choice>
      <mc:Fallback>
        <oleObject progId="Document" dvAspect="DVASPECT_ICON" shapeId="8108" r:id="rId1090"/>
      </mc:Fallback>
    </mc:AlternateContent>
    <mc:AlternateContent xmlns:mc="http://schemas.openxmlformats.org/markup-compatibility/2006">
      <mc:Choice Requires="x14">
        <oleObject progId="Document" dvAspect="DVASPECT_ICON" shapeId="8109" r:id="rId1092">
          <objectPr defaultSize="0" autoPict="0" r:id="rId1093">
            <anchor moveWithCells="1" sizeWithCells="1">
              <from>
                <xdr:col>5</xdr:col>
                <xdr:colOff>142875</xdr:colOff>
                <xdr:row>590</xdr:row>
                <xdr:rowOff>95250</xdr:rowOff>
              </from>
              <to>
                <xdr:col>5</xdr:col>
                <xdr:colOff>1057275</xdr:colOff>
                <xdr:row>590</xdr:row>
                <xdr:rowOff>628650</xdr:rowOff>
              </to>
            </anchor>
          </objectPr>
        </oleObject>
      </mc:Choice>
      <mc:Fallback>
        <oleObject progId="Document" dvAspect="DVASPECT_ICON" shapeId="8109" r:id="rId1092"/>
      </mc:Fallback>
    </mc:AlternateContent>
    <mc:AlternateContent xmlns:mc="http://schemas.openxmlformats.org/markup-compatibility/2006">
      <mc:Choice Requires="x14">
        <oleObject progId="Document" dvAspect="DVASPECT_ICON" shapeId="8110" r:id="rId1094">
          <objectPr defaultSize="0" autoPict="0" r:id="rId1095">
            <anchor moveWithCells="1" sizeWithCells="1">
              <from>
                <xdr:col>5</xdr:col>
                <xdr:colOff>152400</xdr:colOff>
                <xdr:row>592</xdr:row>
                <xdr:rowOff>66675</xdr:rowOff>
              </from>
              <to>
                <xdr:col>5</xdr:col>
                <xdr:colOff>1066800</xdr:colOff>
                <xdr:row>592</xdr:row>
                <xdr:rowOff>619125</xdr:rowOff>
              </to>
            </anchor>
          </objectPr>
        </oleObject>
      </mc:Choice>
      <mc:Fallback>
        <oleObject progId="Document" dvAspect="DVASPECT_ICON" shapeId="8110" r:id="rId1094"/>
      </mc:Fallback>
    </mc:AlternateContent>
    <mc:AlternateContent xmlns:mc="http://schemas.openxmlformats.org/markup-compatibility/2006">
      <mc:Choice Requires="x14">
        <oleObject progId="Document" dvAspect="DVASPECT_ICON" shapeId="8111" r:id="rId1096">
          <objectPr defaultSize="0" autoPict="0" r:id="rId1097">
            <anchor moveWithCells="1" sizeWithCells="1">
              <from>
                <xdr:col>5</xdr:col>
                <xdr:colOff>152400</xdr:colOff>
                <xdr:row>593</xdr:row>
                <xdr:rowOff>66675</xdr:rowOff>
              </from>
              <to>
                <xdr:col>5</xdr:col>
                <xdr:colOff>1066800</xdr:colOff>
                <xdr:row>593</xdr:row>
                <xdr:rowOff>619125</xdr:rowOff>
              </to>
            </anchor>
          </objectPr>
        </oleObject>
      </mc:Choice>
      <mc:Fallback>
        <oleObject progId="Document" dvAspect="DVASPECT_ICON" shapeId="8111" r:id="rId1096"/>
      </mc:Fallback>
    </mc:AlternateContent>
    <mc:AlternateContent xmlns:mc="http://schemas.openxmlformats.org/markup-compatibility/2006">
      <mc:Choice Requires="x14">
        <oleObject progId="Document" dvAspect="DVASPECT_ICON" shapeId="8112" r:id="rId1098">
          <objectPr defaultSize="0" autoPict="0" r:id="rId1099">
            <anchor moveWithCells="1" sizeWithCells="1">
              <from>
                <xdr:col>5</xdr:col>
                <xdr:colOff>152400</xdr:colOff>
                <xdr:row>594</xdr:row>
                <xdr:rowOff>66675</xdr:rowOff>
              </from>
              <to>
                <xdr:col>5</xdr:col>
                <xdr:colOff>1066800</xdr:colOff>
                <xdr:row>594</xdr:row>
                <xdr:rowOff>619125</xdr:rowOff>
              </to>
            </anchor>
          </objectPr>
        </oleObject>
      </mc:Choice>
      <mc:Fallback>
        <oleObject progId="Document" dvAspect="DVASPECT_ICON" shapeId="8112" r:id="rId1098"/>
      </mc:Fallback>
    </mc:AlternateContent>
    <mc:AlternateContent xmlns:mc="http://schemas.openxmlformats.org/markup-compatibility/2006">
      <mc:Choice Requires="x14">
        <oleObject progId="Document" dvAspect="DVASPECT_ICON" shapeId="8113" r:id="rId1100">
          <objectPr defaultSize="0" autoPict="0" r:id="rId1101">
            <anchor moveWithCells="1" sizeWithCells="1">
              <from>
                <xdr:col>5</xdr:col>
                <xdr:colOff>152400</xdr:colOff>
                <xdr:row>595</xdr:row>
                <xdr:rowOff>66675</xdr:rowOff>
              </from>
              <to>
                <xdr:col>5</xdr:col>
                <xdr:colOff>1066800</xdr:colOff>
                <xdr:row>595</xdr:row>
                <xdr:rowOff>619125</xdr:rowOff>
              </to>
            </anchor>
          </objectPr>
        </oleObject>
      </mc:Choice>
      <mc:Fallback>
        <oleObject progId="Document" dvAspect="DVASPECT_ICON" shapeId="8113" r:id="rId1100"/>
      </mc:Fallback>
    </mc:AlternateContent>
    <mc:AlternateContent xmlns:mc="http://schemas.openxmlformats.org/markup-compatibility/2006">
      <mc:Choice Requires="x14">
        <oleObject progId="Document" dvAspect="DVASPECT_ICON" shapeId="8114" r:id="rId1102">
          <objectPr defaultSize="0" autoPict="0" r:id="rId1103">
            <anchor moveWithCells="1" sizeWithCells="1">
              <from>
                <xdr:col>5</xdr:col>
                <xdr:colOff>152400</xdr:colOff>
                <xdr:row>596</xdr:row>
                <xdr:rowOff>66675</xdr:rowOff>
              </from>
              <to>
                <xdr:col>5</xdr:col>
                <xdr:colOff>1066800</xdr:colOff>
                <xdr:row>596</xdr:row>
                <xdr:rowOff>619125</xdr:rowOff>
              </to>
            </anchor>
          </objectPr>
        </oleObject>
      </mc:Choice>
      <mc:Fallback>
        <oleObject progId="Document" dvAspect="DVASPECT_ICON" shapeId="8114" r:id="rId1102"/>
      </mc:Fallback>
    </mc:AlternateContent>
    <mc:AlternateContent xmlns:mc="http://schemas.openxmlformats.org/markup-compatibility/2006">
      <mc:Choice Requires="x14">
        <oleObject progId="Document" dvAspect="DVASPECT_ICON" shapeId="8116" r:id="rId1104">
          <objectPr defaultSize="0" autoPict="0" r:id="rId1105">
            <anchor moveWithCells="1" sizeWithCells="1">
              <from>
                <xdr:col>5</xdr:col>
                <xdr:colOff>171450</xdr:colOff>
                <xdr:row>624</xdr:row>
                <xdr:rowOff>47625</xdr:rowOff>
              </from>
              <to>
                <xdr:col>5</xdr:col>
                <xdr:colOff>1085850</xdr:colOff>
                <xdr:row>624</xdr:row>
                <xdr:rowOff>666750</xdr:rowOff>
              </to>
            </anchor>
          </objectPr>
        </oleObject>
      </mc:Choice>
      <mc:Fallback>
        <oleObject progId="Document" dvAspect="DVASPECT_ICON" shapeId="8116" r:id="rId1104"/>
      </mc:Fallback>
    </mc:AlternateContent>
    <mc:AlternateContent xmlns:mc="http://schemas.openxmlformats.org/markup-compatibility/2006">
      <mc:Choice Requires="x14">
        <oleObject progId="Document" dvAspect="DVASPECT_ICON" shapeId="8117" r:id="rId1106">
          <objectPr defaultSize="0" autoPict="0" r:id="rId1107">
            <anchor moveWithCells="1" sizeWithCells="1">
              <from>
                <xdr:col>5</xdr:col>
                <xdr:colOff>171450</xdr:colOff>
                <xdr:row>607</xdr:row>
                <xdr:rowOff>66675</xdr:rowOff>
              </from>
              <to>
                <xdr:col>5</xdr:col>
                <xdr:colOff>1085850</xdr:colOff>
                <xdr:row>607</xdr:row>
                <xdr:rowOff>628650</xdr:rowOff>
              </to>
            </anchor>
          </objectPr>
        </oleObject>
      </mc:Choice>
      <mc:Fallback>
        <oleObject progId="Document" dvAspect="DVASPECT_ICON" shapeId="8117" r:id="rId1106"/>
      </mc:Fallback>
    </mc:AlternateContent>
    <mc:AlternateContent xmlns:mc="http://schemas.openxmlformats.org/markup-compatibility/2006">
      <mc:Choice Requires="x14">
        <oleObject progId="Document" dvAspect="DVASPECT_ICON" shapeId="8118" r:id="rId1108">
          <objectPr defaultSize="0" autoPict="0" r:id="rId1089">
            <anchor moveWithCells="1" sizeWithCells="1">
              <from>
                <xdr:col>5</xdr:col>
                <xdr:colOff>171450</xdr:colOff>
                <xdr:row>608</xdr:row>
                <xdr:rowOff>66675</xdr:rowOff>
              </from>
              <to>
                <xdr:col>5</xdr:col>
                <xdr:colOff>1085850</xdr:colOff>
                <xdr:row>608</xdr:row>
                <xdr:rowOff>628650</xdr:rowOff>
              </to>
            </anchor>
          </objectPr>
        </oleObject>
      </mc:Choice>
      <mc:Fallback>
        <oleObject progId="Document" dvAspect="DVASPECT_ICON" shapeId="8118" r:id="rId1108"/>
      </mc:Fallback>
    </mc:AlternateContent>
    <mc:AlternateContent xmlns:mc="http://schemas.openxmlformats.org/markup-compatibility/2006">
      <mc:Choice Requires="x14">
        <oleObject progId="Document" dvAspect="DVASPECT_ICON" shapeId="8119" r:id="rId1109">
          <objectPr defaultSize="0" autoPict="0" r:id="rId1110">
            <anchor moveWithCells="1" sizeWithCells="1">
              <from>
                <xdr:col>5</xdr:col>
                <xdr:colOff>152400</xdr:colOff>
                <xdr:row>601</xdr:row>
                <xdr:rowOff>76200</xdr:rowOff>
              </from>
              <to>
                <xdr:col>5</xdr:col>
                <xdr:colOff>1066800</xdr:colOff>
                <xdr:row>601</xdr:row>
                <xdr:rowOff>666750</xdr:rowOff>
              </to>
            </anchor>
          </objectPr>
        </oleObject>
      </mc:Choice>
      <mc:Fallback>
        <oleObject progId="Document" dvAspect="DVASPECT_ICON" shapeId="8119" r:id="rId1109"/>
      </mc:Fallback>
    </mc:AlternateContent>
    <mc:AlternateContent xmlns:mc="http://schemas.openxmlformats.org/markup-compatibility/2006">
      <mc:Choice Requires="x14">
        <oleObject progId="Document" dvAspect="DVASPECT_ICON" shapeId="8120" r:id="rId1111">
          <objectPr defaultSize="0" autoPict="0" r:id="rId1112">
            <anchor moveWithCells="1" sizeWithCells="1">
              <from>
                <xdr:col>5</xdr:col>
                <xdr:colOff>133350</xdr:colOff>
                <xdr:row>507</xdr:row>
                <xdr:rowOff>66675</xdr:rowOff>
              </from>
              <to>
                <xdr:col>5</xdr:col>
                <xdr:colOff>1047750</xdr:colOff>
                <xdr:row>507</xdr:row>
                <xdr:rowOff>628650</xdr:rowOff>
              </to>
            </anchor>
          </objectPr>
        </oleObject>
      </mc:Choice>
      <mc:Fallback>
        <oleObject progId="Document" dvAspect="DVASPECT_ICON" shapeId="8120" r:id="rId1111"/>
      </mc:Fallback>
    </mc:AlternateContent>
    <mc:AlternateContent xmlns:mc="http://schemas.openxmlformats.org/markup-compatibility/2006">
      <mc:Choice Requires="x14">
        <oleObject progId="Document" dvAspect="DVASPECT_ICON" shapeId="8121" r:id="rId1113">
          <objectPr defaultSize="0" autoPict="0" r:id="rId1114">
            <anchor moveWithCells="1" sizeWithCells="1">
              <from>
                <xdr:col>5</xdr:col>
                <xdr:colOff>133350</xdr:colOff>
                <xdr:row>504</xdr:row>
                <xdr:rowOff>66675</xdr:rowOff>
              </from>
              <to>
                <xdr:col>5</xdr:col>
                <xdr:colOff>1047750</xdr:colOff>
                <xdr:row>504</xdr:row>
                <xdr:rowOff>657225</xdr:rowOff>
              </to>
            </anchor>
          </objectPr>
        </oleObject>
      </mc:Choice>
      <mc:Fallback>
        <oleObject progId="Document" dvAspect="DVASPECT_ICON" shapeId="8121" r:id="rId1113"/>
      </mc:Fallback>
    </mc:AlternateContent>
    <mc:AlternateContent xmlns:mc="http://schemas.openxmlformats.org/markup-compatibility/2006">
      <mc:Choice Requires="x14">
        <oleObject progId="Document" dvAspect="DVASPECT_ICON" shapeId="8122" r:id="rId1115">
          <objectPr defaultSize="0" autoPict="0" r:id="rId1116">
            <anchor moveWithCells="1" sizeWithCells="1">
              <from>
                <xdr:col>5</xdr:col>
                <xdr:colOff>171450</xdr:colOff>
                <xdr:row>606</xdr:row>
                <xdr:rowOff>66675</xdr:rowOff>
              </from>
              <to>
                <xdr:col>5</xdr:col>
                <xdr:colOff>1085850</xdr:colOff>
                <xdr:row>606</xdr:row>
                <xdr:rowOff>619125</xdr:rowOff>
              </to>
            </anchor>
          </objectPr>
        </oleObject>
      </mc:Choice>
      <mc:Fallback>
        <oleObject progId="Document" dvAspect="DVASPECT_ICON" shapeId="8122" r:id="rId1115"/>
      </mc:Fallback>
    </mc:AlternateContent>
    <mc:AlternateContent xmlns:mc="http://schemas.openxmlformats.org/markup-compatibility/2006">
      <mc:Choice Requires="x14">
        <oleObject progId="Document" dvAspect="DVASPECT_ICON" shapeId="8123" r:id="rId1117">
          <objectPr defaultSize="0" autoPict="0" r:id="rId1118">
            <anchor moveWithCells="1" sizeWithCells="1">
              <from>
                <xdr:col>5</xdr:col>
                <xdr:colOff>152400</xdr:colOff>
                <xdr:row>512</xdr:row>
                <xdr:rowOff>133350</xdr:rowOff>
              </from>
              <to>
                <xdr:col>5</xdr:col>
                <xdr:colOff>1066800</xdr:colOff>
                <xdr:row>512</xdr:row>
                <xdr:rowOff>619125</xdr:rowOff>
              </to>
            </anchor>
          </objectPr>
        </oleObject>
      </mc:Choice>
      <mc:Fallback>
        <oleObject progId="Document" dvAspect="DVASPECT_ICON" shapeId="8123" r:id="rId1117"/>
      </mc:Fallback>
    </mc:AlternateContent>
    <mc:AlternateContent xmlns:mc="http://schemas.openxmlformats.org/markup-compatibility/2006">
      <mc:Choice Requires="x14">
        <oleObject progId="Document" dvAspect="DVASPECT_ICON" shapeId="8124" r:id="rId1119">
          <objectPr defaultSize="0" autoPict="0" r:id="rId1120">
            <anchor moveWithCells="1" sizeWithCells="1">
              <from>
                <xdr:col>5</xdr:col>
                <xdr:colOff>152400</xdr:colOff>
                <xdr:row>513</xdr:row>
                <xdr:rowOff>133350</xdr:rowOff>
              </from>
              <to>
                <xdr:col>5</xdr:col>
                <xdr:colOff>1066800</xdr:colOff>
                <xdr:row>513</xdr:row>
                <xdr:rowOff>619125</xdr:rowOff>
              </to>
            </anchor>
          </objectPr>
        </oleObject>
      </mc:Choice>
      <mc:Fallback>
        <oleObject progId="Document" dvAspect="DVASPECT_ICON" shapeId="8124" r:id="rId1119"/>
      </mc:Fallback>
    </mc:AlternateContent>
    <mc:AlternateContent xmlns:mc="http://schemas.openxmlformats.org/markup-compatibility/2006">
      <mc:Choice Requires="x14">
        <oleObject progId="Document" dvAspect="DVASPECT_ICON" shapeId="8125" r:id="rId1121">
          <objectPr defaultSize="0" autoPict="0" r:id="rId1122">
            <anchor moveWithCells="1" sizeWithCells="1">
              <from>
                <xdr:col>5</xdr:col>
                <xdr:colOff>152400</xdr:colOff>
                <xdr:row>514</xdr:row>
                <xdr:rowOff>133350</xdr:rowOff>
              </from>
              <to>
                <xdr:col>5</xdr:col>
                <xdr:colOff>1066800</xdr:colOff>
                <xdr:row>514</xdr:row>
                <xdr:rowOff>619125</xdr:rowOff>
              </to>
            </anchor>
          </objectPr>
        </oleObject>
      </mc:Choice>
      <mc:Fallback>
        <oleObject progId="Document" dvAspect="DVASPECT_ICON" shapeId="8125" r:id="rId1121"/>
      </mc:Fallback>
    </mc:AlternateContent>
    <mc:AlternateContent xmlns:mc="http://schemas.openxmlformats.org/markup-compatibility/2006">
      <mc:Choice Requires="x14">
        <oleObject progId="Document" dvAspect="DVASPECT_ICON" shapeId="8126" r:id="rId1123">
          <objectPr defaultSize="0" autoPict="0" r:id="rId1124">
            <anchor moveWithCells="1" sizeWithCells="1">
              <from>
                <xdr:col>5</xdr:col>
                <xdr:colOff>152400</xdr:colOff>
                <xdr:row>515</xdr:row>
                <xdr:rowOff>133350</xdr:rowOff>
              </from>
              <to>
                <xdr:col>5</xdr:col>
                <xdr:colOff>1066800</xdr:colOff>
                <xdr:row>515</xdr:row>
                <xdr:rowOff>619125</xdr:rowOff>
              </to>
            </anchor>
          </objectPr>
        </oleObject>
      </mc:Choice>
      <mc:Fallback>
        <oleObject progId="Document" dvAspect="DVASPECT_ICON" shapeId="8126" r:id="rId1123"/>
      </mc:Fallback>
    </mc:AlternateContent>
    <mc:AlternateContent xmlns:mc="http://schemas.openxmlformats.org/markup-compatibility/2006">
      <mc:Choice Requires="x14">
        <oleObject progId="Document" dvAspect="DVASPECT_ICON" shapeId="8127" r:id="rId1125">
          <objectPr defaultSize="0" r:id="rId1126">
            <anchor moveWithCells="1">
              <from>
                <xdr:col>5</xdr:col>
                <xdr:colOff>0</xdr:colOff>
                <xdr:row>305</xdr:row>
                <xdr:rowOff>0</xdr:rowOff>
              </from>
              <to>
                <xdr:col>5</xdr:col>
                <xdr:colOff>914400</xdr:colOff>
                <xdr:row>314</xdr:row>
                <xdr:rowOff>523875</xdr:rowOff>
              </to>
            </anchor>
          </objectPr>
        </oleObject>
      </mc:Choice>
      <mc:Fallback>
        <oleObject progId="Document" dvAspect="DVASPECT_ICON" shapeId="8127" r:id="rId1125"/>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G700"/>
  <sheetViews>
    <sheetView topLeftCell="A3" zoomScaleNormal="100" workbookViewId="0">
      <pane xSplit="1" ySplit="5" topLeftCell="B8" activePane="bottomRight" state="frozen"/>
      <selection activeCell="A3" sqref="A3"/>
      <selection pane="topRight" activeCell="B3" sqref="B3"/>
      <selection pane="bottomLeft" activeCell="A8" sqref="A8"/>
      <selection pane="bottomRight" activeCell="D687" sqref="D687"/>
    </sheetView>
  </sheetViews>
  <sheetFormatPr defaultColWidth="8.85546875" defaultRowHeight="12.75" outlineLevelRow="3" x14ac:dyDescent="0.2"/>
  <cols>
    <col min="1" max="1" width="10.85546875" style="59" customWidth="1"/>
    <col min="2" max="2" width="14.7109375" style="8" customWidth="1"/>
    <col min="3" max="3" width="14.7109375" style="61" customWidth="1"/>
    <col min="4" max="4" width="66.85546875" style="60" customWidth="1"/>
    <col min="5" max="5" width="11.85546875" style="66" customWidth="1"/>
    <col min="6" max="16384" width="8.85546875" style="13"/>
  </cols>
  <sheetData>
    <row r="1" spans="1:7" ht="15" x14ac:dyDescent="0.2">
      <c r="A1" s="266" t="s">
        <v>118</v>
      </c>
      <c r="B1" s="266"/>
      <c r="C1" s="124"/>
      <c r="D1" s="270" t="s">
        <v>119</v>
      </c>
      <c r="E1" s="270"/>
      <c r="F1" s="56"/>
      <c r="G1" s="56"/>
    </row>
    <row r="2" spans="1:7" ht="15" x14ac:dyDescent="0.2">
      <c r="A2" s="267" t="s">
        <v>120</v>
      </c>
      <c r="B2" s="267"/>
      <c r="C2" s="117"/>
      <c r="D2" s="271" t="s">
        <v>121</v>
      </c>
      <c r="E2" s="271"/>
      <c r="F2" s="57"/>
      <c r="G2" s="57"/>
    </row>
    <row r="3" spans="1:7" x14ac:dyDescent="0.2">
      <c r="A3" s="267" t="s">
        <v>738</v>
      </c>
      <c r="B3" s="267"/>
      <c r="C3" s="267"/>
      <c r="D3" s="267"/>
      <c r="E3" s="267"/>
    </row>
    <row r="4" spans="1:7" x14ac:dyDescent="0.2">
      <c r="A4" s="268" t="s">
        <v>739</v>
      </c>
      <c r="B4" s="268"/>
      <c r="C4" s="268"/>
      <c r="D4" s="268"/>
      <c r="E4" s="268"/>
    </row>
    <row r="5" spans="1:7" x14ac:dyDescent="0.2">
      <c r="A5" s="269"/>
      <c r="B5" s="269"/>
      <c r="C5" s="269"/>
      <c r="D5" s="269"/>
      <c r="E5" s="269"/>
    </row>
    <row r="6" spans="1:7" x14ac:dyDescent="0.2">
      <c r="A6" s="272" t="s">
        <v>1000</v>
      </c>
      <c r="B6" s="278" t="s">
        <v>571</v>
      </c>
      <c r="C6" s="278"/>
      <c r="D6" s="273" t="s">
        <v>740</v>
      </c>
      <c r="E6" s="278" t="s">
        <v>0</v>
      </c>
    </row>
    <row r="7" spans="1:7" x14ac:dyDescent="0.2">
      <c r="A7" s="272"/>
      <c r="B7" s="197" t="s">
        <v>874</v>
      </c>
      <c r="C7" s="198" t="s">
        <v>875</v>
      </c>
      <c r="D7" s="273"/>
      <c r="E7" s="278"/>
    </row>
    <row r="8" spans="1:7" collapsed="1" x14ac:dyDescent="0.2">
      <c r="A8" s="199" t="s">
        <v>1</v>
      </c>
      <c r="B8" s="200" t="s">
        <v>574</v>
      </c>
      <c r="C8" s="198"/>
      <c r="D8" s="201"/>
      <c r="E8" s="202"/>
    </row>
    <row r="9" spans="1:7" s="14" customFormat="1" hidden="1" outlineLevel="1" collapsed="1" x14ac:dyDescent="0.2">
      <c r="A9" s="199" t="s">
        <v>2</v>
      </c>
      <c r="B9" s="200" t="s">
        <v>925</v>
      </c>
      <c r="C9" s="198"/>
      <c r="D9" s="201"/>
      <c r="E9" s="198"/>
    </row>
    <row r="10" spans="1:7" ht="242.25" hidden="1" outlineLevel="2" x14ac:dyDescent="0.2">
      <c r="A10" s="58" t="s">
        <v>928</v>
      </c>
      <c r="B10" s="203" t="s">
        <v>575</v>
      </c>
      <c r="C10" s="204"/>
      <c r="D10" s="205" t="s">
        <v>741</v>
      </c>
      <c r="E10" s="204" t="s">
        <v>742</v>
      </c>
    </row>
    <row r="11" spans="1:7" ht="242.25" hidden="1" outlineLevel="2" x14ac:dyDescent="0.2">
      <c r="A11" s="58" t="s">
        <v>929</v>
      </c>
      <c r="B11" s="203"/>
      <c r="C11" s="204" t="str">
        <f>'Phụ lục 07'!D10</f>
        <v>Phó chủ tịch Hội đồng trường</v>
      </c>
      <c r="D11" s="205" t="s">
        <v>741</v>
      </c>
      <c r="E11" s="204" t="s">
        <v>512</v>
      </c>
    </row>
    <row r="12" spans="1:7" ht="242.25" hidden="1" outlineLevel="2" x14ac:dyDescent="0.2">
      <c r="A12" s="58" t="s">
        <v>930</v>
      </c>
      <c r="B12" s="203"/>
      <c r="C12" s="204" t="str">
        <f>'Phụ lục 07'!D11</f>
        <v>Thư ký Hội đồng trường</v>
      </c>
      <c r="D12" s="205" t="s">
        <v>743</v>
      </c>
      <c r="E12" s="204"/>
    </row>
    <row r="13" spans="1:7" hidden="1" outlineLevel="1" collapsed="1" x14ac:dyDescent="0.2">
      <c r="A13" s="199" t="s">
        <v>3</v>
      </c>
      <c r="B13" s="200" t="s">
        <v>926</v>
      </c>
      <c r="C13" s="204"/>
      <c r="D13" s="205"/>
      <c r="E13" s="204"/>
    </row>
    <row r="14" spans="1:7" ht="242.25" hidden="1" outlineLevel="2" x14ac:dyDescent="0.2">
      <c r="A14" s="58" t="s">
        <v>931</v>
      </c>
      <c r="B14" s="203" t="s">
        <v>5</v>
      </c>
      <c r="C14" s="204"/>
      <c r="D14" s="205" t="s">
        <v>741</v>
      </c>
      <c r="E14" s="204" t="s">
        <v>512</v>
      </c>
    </row>
    <row r="15" spans="1:7" ht="242.25" hidden="1" outlineLevel="2" x14ac:dyDescent="0.2">
      <c r="A15" s="58" t="s">
        <v>932</v>
      </c>
      <c r="B15" s="203" t="s">
        <v>6</v>
      </c>
      <c r="C15" s="204"/>
      <c r="D15" s="205" t="s">
        <v>741</v>
      </c>
      <c r="E15" s="204"/>
    </row>
    <row r="16" spans="1:7" hidden="1" outlineLevel="1" x14ac:dyDescent="0.2">
      <c r="A16" s="120" t="s">
        <v>4</v>
      </c>
      <c r="B16" s="121" t="s">
        <v>927</v>
      </c>
      <c r="C16" s="125"/>
      <c r="D16" s="206"/>
      <c r="E16" s="206"/>
    </row>
    <row r="17" spans="1:5" ht="255" hidden="1" outlineLevel="1" collapsed="1" x14ac:dyDescent="0.2">
      <c r="A17" s="119" t="str">
        <f>'Phụ lục 07'!A16</f>
        <v>LĐQL-4</v>
      </c>
      <c r="B17" s="54" t="str">
        <f>'Phụ lục 07'!D16</f>
        <v>Trưởng khoa, Trưởng phòng, Giám đốc trung tâm và tương đương</v>
      </c>
      <c r="C17" s="54"/>
      <c r="D17" s="205" t="s">
        <v>937</v>
      </c>
      <c r="E17" s="206"/>
    </row>
    <row r="18" spans="1:5" ht="242.25" hidden="1" outlineLevel="2" x14ac:dyDescent="0.2">
      <c r="A18" s="119" t="str">
        <f>'Phụ lục 07'!B17</f>
        <v>LĐQL-4.1</v>
      </c>
      <c r="B18" s="207"/>
      <c r="C18" s="54" t="str">
        <f>'Phụ lục 07'!D17</f>
        <v>Chánh văn phòng Hội đồng trường</v>
      </c>
      <c r="D18" s="205" t="s">
        <v>743</v>
      </c>
      <c r="E18" s="204" t="s">
        <v>512</v>
      </c>
    </row>
    <row r="19" spans="1:5" ht="242.25" hidden="1" outlineLevel="2" x14ac:dyDescent="0.2">
      <c r="A19" s="119" t="str">
        <f>'Phụ lục 07'!B18</f>
        <v>LĐQL-4.2</v>
      </c>
      <c r="B19" s="207"/>
      <c r="C19" s="54" t="str">
        <f>'Phụ lục 07'!D18</f>
        <v>Trưởng phòng Công tác chính trị - Sinh viên</v>
      </c>
      <c r="D19" s="205" t="s">
        <v>743</v>
      </c>
      <c r="E19" s="204" t="s">
        <v>512</v>
      </c>
    </row>
    <row r="20" spans="1:5" ht="242.25" hidden="1" outlineLevel="2" x14ac:dyDescent="0.2">
      <c r="A20" s="119" t="str">
        <f>'Phụ lục 07'!B19</f>
        <v>LĐQL-4.3</v>
      </c>
      <c r="B20" s="207"/>
      <c r="C20" s="54" t="str">
        <f>'Phụ lục 07'!D19</f>
        <v>Trưởng phòng Cơ sở vật chất</v>
      </c>
      <c r="D20" s="205" t="s">
        <v>743</v>
      </c>
      <c r="E20" s="204" t="s">
        <v>512</v>
      </c>
    </row>
    <row r="21" spans="1:5" ht="242.25" hidden="1" outlineLevel="2" x14ac:dyDescent="0.2">
      <c r="A21" s="119" t="str">
        <f>'Phụ lục 07'!B20</f>
        <v>LĐQL-4.4</v>
      </c>
      <c r="B21" s="207"/>
      <c r="C21" s="54" t="str">
        <f>'Phụ lục 07'!D20</f>
        <v>Trưởng phòng Đảm bảo chất lượng giáo dục</v>
      </c>
      <c r="D21" s="205" t="s">
        <v>743</v>
      </c>
      <c r="E21" s="204" t="s">
        <v>512</v>
      </c>
    </row>
    <row r="22" spans="1:5" ht="242.25" hidden="1" outlineLevel="2" x14ac:dyDescent="0.2">
      <c r="A22" s="119" t="str">
        <f>'Phụ lục 07'!B21</f>
        <v>LĐQL-4.5</v>
      </c>
      <c r="B22" s="207"/>
      <c r="C22" s="54" t="str">
        <f>'Phụ lục 07'!D21</f>
        <v>Trưởng phòng Đào tạo Đại học</v>
      </c>
      <c r="D22" s="205" t="s">
        <v>745</v>
      </c>
      <c r="E22" s="204" t="s">
        <v>512</v>
      </c>
    </row>
    <row r="23" spans="1:5" ht="242.25" hidden="1" outlineLevel="2" x14ac:dyDescent="0.2">
      <c r="A23" s="119" t="str">
        <f>'Phụ lục 07'!B22</f>
        <v>LĐQL-4.6</v>
      </c>
      <c r="B23" s="207"/>
      <c r="C23" s="54" t="str">
        <f>'Phụ lục 07'!D22</f>
        <v>Trưởng phòng Đào tạo Sau đại học</v>
      </c>
      <c r="D23" s="205" t="s">
        <v>745</v>
      </c>
      <c r="E23" s="204" t="s">
        <v>512</v>
      </c>
    </row>
    <row r="24" spans="1:5" ht="242.25" hidden="1" outlineLevel="2" x14ac:dyDescent="0.2">
      <c r="A24" s="119" t="str">
        <f>'Phụ lục 07'!B23</f>
        <v>LĐQL-4.7</v>
      </c>
      <c r="B24" s="207"/>
      <c r="C24" s="54" t="str">
        <f>'Phụ lục 07'!D23</f>
        <v>Trưởng phòng Hành chính - Tổng hợp</v>
      </c>
      <c r="D24" s="205" t="s">
        <v>743</v>
      </c>
      <c r="E24" s="204" t="s">
        <v>512</v>
      </c>
    </row>
    <row r="25" spans="1:5" ht="344.25" hidden="1" outlineLevel="2" x14ac:dyDescent="0.2">
      <c r="A25" s="119" t="str">
        <f>'Phụ lục 07'!B24</f>
        <v>LĐQL-4.8</v>
      </c>
      <c r="B25" s="207"/>
      <c r="C25" s="54" t="str">
        <f>'Phụ lục 07'!D24</f>
        <v>Trưởng phòng Hợp tác Quốc tế</v>
      </c>
      <c r="D25" s="208" t="s">
        <v>746</v>
      </c>
      <c r="E25" s="204" t="s">
        <v>512</v>
      </c>
    </row>
    <row r="26" spans="1:5" ht="318.75" hidden="1" outlineLevel="2" x14ac:dyDescent="0.2">
      <c r="A26" s="119" t="str">
        <f>'Phụ lục 07'!B25</f>
        <v>LĐQL-4.9</v>
      </c>
      <c r="B26" s="207"/>
      <c r="C26" s="54" t="str">
        <f>'Phụ lục 07'!D25</f>
        <v>Trưởng phòng Kế hoạch Tài chính</v>
      </c>
      <c r="D26" s="208" t="s">
        <v>748</v>
      </c>
      <c r="E26" s="204" t="s">
        <v>512</v>
      </c>
    </row>
    <row r="27" spans="1:5" ht="242.25" hidden="1" outlineLevel="2" x14ac:dyDescent="0.2">
      <c r="A27" s="119" t="str">
        <f>'Phụ lục 07'!B26</f>
        <v>LĐQL-4.10</v>
      </c>
      <c r="B27" s="207"/>
      <c r="C27" s="54" t="str">
        <f>'Phụ lục 07'!D26</f>
        <v>Trưởng phòng Khoa học Công nghệ</v>
      </c>
      <c r="D27" s="205" t="s">
        <v>745</v>
      </c>
      <c r="E27" s="204" t="s">
        <v>512</v>
      </c>
    </row>
    <row r="28" spans="1:5" ht="242.25" hidden="1" outlineLevel="2" x14ac:dyDescent="0.2">
      <c r="A28" s="119" t="str">
        <f>'Phụ lục 07'!B27</f>
        <v>LĐQL-4.11</v>
      </c>
      <c r="B28" s="207"/>
      <c r="C28" s="54" t="str">
        <f>'Phụ lục 07'!D27</f>
        <v>Trưởng phòng Quan hệ công chúng và Doanh nghiệp</v>
      </c>
      <c r="D28" s="205" t="s">
        <v>743</v>
      </c>
      <c r="E28" s="204" t="s">
        <v>512</v>
      </c>
    </row>
    <row r="29" spans="1:5" ht="242.25" hidden="1" outlineLevel="2" x14ac:dyDescent="0.2">
      <c r="A29" s="119" t="str">
        <f>'Phụ lục 07'!B28</f>
        <v>LĐQL-4.12</v>
      </c>
      <c r="B29" s="207"/>
      <c r="C29" s="54" t="str">
        <f>'Phụ lục 07'!D28</f>
        <v>Trưởng phòng Tổ chức - Cán bộ</v>
      </c>
      <c r="D29" s="205" t="s">
        <v>751</v>
      </c>
      <c r="E29" s="204" t="s">
        <v>512</v>
      </c>
    </row>
    <row r="30" spans="1:5" ht="242.25" hidden="1" outlineLevel="2" x14ac:dyDescent="0.2">
      <c r="A30" s="119" t="str">
        <f>'Phụ lục 07'!B29</f>
        <v>LĐQL-4.13</v>
      </c>
      <c r="B30" s="207"/>
      <c r="C30" s="54" t="str">
        <f>'Phụ lục 07'!D29</f>
        <v>Trưởng phòng Xuất bản</v>
      </c>
      <c r="D30" s="205" t="s">
        <v>743</v>
      </c>
      <c r="E30" s="204" t="s">
        <v>512</v>
      </c>
    </row>
    <row r="31" spans="1:5" ht="242.25" hidden="1" outlineLevel="2" x14ac:dyDescent="0.2">
      <c r="A31" s="119" t="str">
        <f>'Phụ lục 07'!B30</f>
        <v>LĐQL-4.14</v>
      </c>
      <c r="B31" s="207"/>
      <c r="C31" s="54" t="str">
        <f>'Phụ lục 07'!D30</f>
        <v>Giám đốc Trung tâm Dịch vụ</v>
      </c>
      <c r="D31" s="205" t="s">
        <v>743</v>
      </c>
      <c r="E31" s="204" t="s">
        <v>512</v>
      </c>
    </row>
    <row r="32" spans="1:5" ht="242.25" hidden="1" outlineLevel="2" x14ac:dyDescent="0.2">
      <c r="A32" s="119" t="str">
        <f>'Phụ lục 07'!B31</f>
        <v>LĐQL-4.15</v>
      </c>
      <c r="B32" s="207"/>
      <c r="C32" s="54" t="str">
        <f>'Phụ lục 07'!D31</f>
        <v>Giám đốc Trung tâm Ngoại ngữ-Tin học</v>
      </c>
      <c r="D32" s="205" t="s">
        <v>743</v>
      </c>
      <c r="E32" s="204" t="s">
        <v>512</v>
      </c>
    </row>
    <row r="33" spans="1:5" ht="409.5" hidden="1" outlineLevel="2" x14ac:dyDescent="0.2">
      <c r="A33" s="119" t="str">
        <f>'Phụ lục 07'!B32</f>
        <v>LĐQL-4.16</v>
      </c>
      <c r="B33" s="207"/>
      <c r="C33" s="54" t="str">
        <f>'Phụ lục 07'!D32</f>
        <v>Giám đốc Trung tâm Phân tích, Thí nghiệm Công nghệ cao</v>
      </c>
      <c r="D33" s="24" t="s">
        <v>756</v>
      </c>
      <c r="E33" s="204" t="s">
        <v>512</v>
      </c>
    </row>
    <row r="34" spans="1:5" ht="242.25" hidden="1" outlineLevel="2" x14ac:dyDescent="0.2">
      <c r="A34" s="119" t="str">
        <f>'Phụ lục 07'!B33</f>
        <v>LĐQL-4.17</v>
      </c>
      <c r="B34" s="207"/>
      <c r="C34" s="54" t="str">
        <f>'Phụ lục 07'!D33</f>
        <v>Chánh Văn phòng Chương trình tiên tiến</v>
      </c>
      <c r="D34" s="205" t="s">
        <v>743</v>
      </c>
      <c r="E34" s="204" t="s">
        <v>512</v>
      </c>
    </row>
    <row r="35" spans="1:5" ht="242.25" hidden="1" outlineLevel="2" x14ac:dyDescent="0.2">
      <c r="A35" s="119" t="str">
        <f>'Phụ lục 07'!B34</f>
        <v>LĐQL-4.18</v>
      </c>
      <c r="B35" s="207"/>
      <c r="C35" s="54" t="str">
        <f>'Phụ lục 07'!D34</f>
        <v>Chánh Văn phòng Đảng - Đoàn thể</v>
      </c>
      <c r="D35" s="205" t="s">
        <v>743</v>
      </c>
      <c r="E35" s="204" t="s">
        <v>512</v>
      </c>
    </row>
    <row r="36" spans="1:5" ht="242.25" hidden="1" outlineLevel="2" x14ac:dyDescent="0.2">
      <c r="A36" s="119" t="str">
        <f>'Phụ lục 07'!B35</f>
        <v>LĐQL-4.19</v>
      </c>
      <c r="B36" s="207"/>
      <c r="C36" s="54" t="str">
        <f>'Phụ lục 07'!D35</f>
        <v>Chánh Văn phòng  Đại diện</v>
      </c>
      <c r="D36" s="205" t="s">
        <v>743</v>
      </c>
      <c r="E36" s="204" t="s">
        <v>512</v>
      </c>
    </row>
    <row r="37" spans="1:5" ht="242.25" hidden="1" outlineLevel="2" x14ac:dyDescent="0.2">
      <c r="A37" s="119" t="str">
        <f>'Phụ lục 07'!B36</f>
        <v>LĐQL-4.20</v>
      </c>
      <c r="B37" s="207"/>
      <c r="C37" s="54" t="str">
        <f>'Phụ lục 07'!D36</f>
        <v>Trưởng Khoa Công nghệ thông tin</v>
      </c>
      <c r="D37" s="205" t="s">
        <v>745</v>
      </c>
      <c r="E37" s="204" t="s">
        <v>512</v>
      </c>
    </row>
    <row r="38" spans="1:5" ht="242.25" hidden="1" outlineLevel="2" x14ac:dyDescent="0.2">
      <c r="A38" s="119" t="str">
        <f>'Phụ lục 07'!B37</f>
        <v>LĐQL-4.21</v>
      </c>
      <c r="B38" s="207"/>
      <c r="C38" s="54" t="str">
        <f>'Phụ lục 07'!D37</f>
        <v>Trưởng Khoa Cơ-Điện</v>
      </c>
      <c r="D38" s="205" t="s">
        <v>745</v>
      </c>
      <c r="E38" s="202" t="s">
        <v>512</v>
      </c>
    </row>
    <row r="39" spans="1:5" ht="242.25" hidden="1" outlineLevel="2" x14ac:dyDescent="0.2">
      <c r="A39" s="119" t="str">
        <f>'Phụ lục 07'!B38</f>
        <v>LĐQL-4.22</v>
      </c>
      <c r="B39" s="207"/>
      <c r="C39" s="54" t="str">
        <f>'Phụ lục 07'!D38</f>
        <v>Trưởng Khoa Dầu khí và Năng lượng</v>
      </c>
      <c r="D39" s="205" t="s">
        <v>745</v>
      </c>
      <c r="E39" s="202" t="s">
        <v>512</v>
      </c>
    </row>
    <row r="40" spans="1:5" ht="242.25" hidden="1" outlineLevel="2" x14ac:dyDescent="0.2">
      <c r="A40" s="119" t="str">
        <f>'Phụ lục 07'!B39</f>
        <v>LĐQL-4.23</v>
      </c>
      <c r="B40" s="207"/>
      <c r="C40" s="54" t="str">
        <f>'Phụ lục 07'!D39</f>
        <v>Trưởng Khoa Giáo dục quốc phòng</v>
      </c>
      <c r="D40" s="205" t="s">
        <v>760</v>
      </c>
      <c r="E40" s="204" t="s">
        <v>512</v>
      </c>
    </row>
    <row r="41" spans="1:5" ht="242.25" hidden="1" outlineLevel="2" x14ac:dyDescent="0.2">
      <c r="A41" s="119" t="str">
        <f>'Phụ lục 07'!B40</f>
        <v>LĐQL-4.24</v>
      </c>
      <c r="B41" s="207"/>
      <c r="C41" s="54" t="str">
        <f>'Phụ lục 07'!D40</f>
        <v>Trưởng Khoa Khoa học cơ bản</v>
      </c>
      <c r="D41" s="205" t="s">
        <v>745</v>
      </c>
      <c r="E41" s="204" t="s">
        <v>512</v>
      </c>
    </row>
    <row r="42" spans="1:5" ht="242.25" hidden="1" outlineLevel="2" x14ac:dyDescent="0.2">
      <c r="A42" s="119" t="str">
        <f>'Phụ lục 07'!B41</f>
        <v>LĐQL-4.25</v>
      </c>
      <c r="B42" s="207"/>
      <c r="C42" s="54" t="str">
        <f>'Phụ lục 07'!D41</f>
        <v>Trưởng Khoa Khoa học và Kỹ thuật Địa chất</v>
      </c>
      <c r="D42" s="205" t="s">
        <v>745</v>
      </c>
      <c r="E42" s="204" t="s">
        <v>512</v>
      </c>
    </row>
    <row r="43" spans="1:5" ht="242.25" hidden="1" outlineLevel="2" x14ac:dyDescent="0.2">
      <c r="A43" s="119" t="str">
        <f>'Phụ lục 07'!B42</f>
        <v>LĐQL-4.26</v>
      </c>
      <c r="B43" s="207"/>
      <c r="C43" s="54" t="str">
        <f>'Phụ lục 07'!D42</f>
        <v>Trưởng Khoa Kinh tế và Quản trị kinh doanh</v>
      </c>
      <c r="D43" s="205" t="s">
        <v>745</v>
      </c>
      <c r="E43" s="204" t="s">
        <v>512</v>
      </c>
    </row>
    <row r="44" spans="1:5" ht="242.25" hidden="1" outlineLevel="2" x14ac:dyDescent="0.2">
      <c r="A44" s="119" t="str">
        <f>'Phụ lục 07'!B43</f>
        <v>LĐQL-4.27</v>
      </c>
      <c r="B44" s="207"/>
      <c r="C44" s="54" t="str">
        <f>'Phụ lục 07'!D43</f>
        <v>Trưởng khoa Lý luận chính trị</v>
      </c>
      <c r="D44" s="205" t="s">
        <v>762</v>
      </c>
      <c r="E44" s="204" t="s">
        <v>512</v>
      </c>
    </row>
    <row r="45" spans="1:5" ht="242.25" hidden="1" outlineLevel="2" x14ac:dyDescent="0.2">
      <c r="A45" s="119" t="str">
        <f>'Phụ lục 07'!B44</f>
        <v>LĐQL-4.28</v>
      </c>
      <c r="B45" s="207"/>
      <c r="C45" s="54" t="str">
        <f>'Phụ lục 07'!D44</f>
        <v>Trưởng Khoa Mỏ</v>
      </c>
      <c r="D45" s="205" t="s">
        <v>745</v>
      </c>
      <c r="E45" s="204" t="s">
        <v>512</v>
      </c>
    </row>
    <row r="46" spans="1:5" ht="242.25" hidden="1" outlineLevel="2" x14ac:dyDescent="0.2">
      <c r="A46" s="119" t="str">
        <f>'Phụ lục 07'!B45</f>
        <v>LĐQL-4.29</v>
      </c>
      <c r="B46" s="207"/>
      <c r="C46" s="54" t="str">
        <f>'Phụ lục 07'!D45</f>
        <v>Trưởng Khoa Môi trường</v>
      </c>
      <c r="D46" s="205" t="s">
        <v>745</v>
      </c>
      <c r="E46" s="204" t="s">
        <v>512</v>
      </c>
    </row>
    <row r="47" spans="1:5" ht="242.25" hidden="1" outlineLevel="2" x14ac:dyDescent="0.2">
      <c r="A47" s="119" t="str">
        <f>'Phụ lục 07'!B46</f>
        <v>LĐQL-4.30</v>
      </c>
      <c r="B47" s="207"/>
      <c r="C47" s="54" t="str">
        <f>'Phụ lục 07'!D46</f>
        <v>Trưởng khoa Trắc địa - Bản đồ và Quản lý đất đai</v>
      </c>
      <c r="D47" s="205" t="s">
        <v>745</v>
      </c>
      <c r="E47" s="204" t="s">
        <v>512</v>
      </c>
    </row>
    <row r="48" spans="1:5" ht="242.25" hidden="1" outlineLevel="2" x14ac:dyDescent="0.2">
      <c r="A48" s="119" t="str">
        <f>'Phụ lục 07'!B47</f>
        <v>LĐQL-4.31</v>
      </c>
      <c r="B48" s="207"/>
      <c r="C48" s="54" t="str">
        <f>'Phụ lục 07'!D47</f>
        <v>Trưởng khoa Xây dựng</v>
      </c>
      <c r="D48" s="205" t="s">
        <v>745</v>
      </c>
      <c r="E48" s="204" t="s">
        <v>512</v>
      </c>
    </row>
    <row r="49" spans="1:5" ht="242.25" hidden="1" outlineLevel="2" x14ac:dyDescent="0.2">
      <c r="A49" s="119" t="str">
        <f>'Phụ lục 07'!B48</f>
        <v>LĐQL-4.32</v>
      </c>
      <c r="B49" s="207"/>
      <c r="C49" s="54" t="str">
        <f>'Phụ lục 07'!D48</f>
        <v>Giám đốc trung tâm Khoa học công nghệ Mỏ và Môi trường</v>
      </c>
      <c r="D49" s="205" t="s">
        <v>743</v>
      </c>
      <c r="E49" s="204" t="s">
        <v>512</v>
      </c>
    </row>
    <row r="50" spans="1:5" ht="242.25" hidden="1" outlineLevel="2" x14ac:dyDescent="0.2">
      <c r="A50" s="119" t="str">
        <f>'Phụ lục 07'!B49</f>
        <v>LĐQL-4.33</v>
      </c>
      <c r="B50" s="207"/>
      <c r="C50" s="54" t="str">
        <f>'Phụ lục 07'!D49</f>
        <v>Giám đốc trung tâm Hỗ trợ phát triển khoa học kỹ thuật</v>
      </c>
      <c r="D50" s="205" t="s">
        <v>743</v>
      </c>
      <c r="E50" s="204" t="s">
        <v>512</v>
      </c>
    </row>
    <row r="51" spans="1:5" ht="242.25" hidden="1" outlineLevel="2" x14ac:dyDescent="0.2">
      <c r="A51" s="119" t="str">
        <f>'Phụ lục 07'!B50</f>
        <v>LĐQL-4.34</v>
      </c>
      <c r="B51" s="207"/>
      <c r="C51" s="54" t="str">
        <f>'Phụ lục 07'!D50</f>
        <v>Giám đốc trung tâm Triển khai Công nghệ khoáng chất</v>
      </c>
      <c r="D51" s="205" t="s">
        <v>743</v>
      </c>
      <c r="E51" s="204" t="s">
        <v>512</v>
      </c>
    </row>
    <row r="52" spans="1:5" ht="242.25" hidden="1" outlineLevel="2" x14ac:dyDescent="0.2">
      <c r="A52" s="119" t="str">
        <f>'Phụ lục 07'!B51</f>
        <v>LĐQL-4.35</v>
      </c>
      <c r="B52" s="207"/>
      <c r="C52" s="54" t="str">
        <f>'Phụ lục 07'!D51</f>
        <v>Giám đốc trung tâm Nghiên cứu Cơ - Điện mỏ</v>
      </c>
      <c r="D52" s="205" t="s">
        <v>743</v>
      </c>
      <c r="E52" s="204" t="s">
        <v>512</v>
      </c>
    </row>
    <row r="53" spans="1:5" ht="242.25" hidden="1" outlineLevel="2" x14ac:dyDescent="0.2">
      <c r="A53" s="119" t="str">
        <f>'Phụ lục 07'!B52</f>
        <v>LĐQL-4.36</v>
      </c>
      <c r="B53" s="207"/>
      <c r="C53" s="54" t="str">
        <f>'Phụ lục 07'!D52</f>
        <v>Giám đốc trung tâm Nghiên cứu địa kỹ thuật</v>
      </c>
      <c r="D53" s="205" t="s">
        <v>743</v>
      </c>
      <c r="E53" s="204" t="s">
        <v>512</v>
      </c>
    </row>
    <row r="54" spans="1:5" ht="242.25" hidden="1" outlineLevel="2" x14ac:dyDescent="0.2">
      <c r="A54" s="119" t="str">
        <f>'Phụ lục 07'!B53</f>
        <v>LĐQL-4.37</v>
      </c>
      <c r="B54" s="207"/>
      <c r="C54" s="54" t="str">
        <f>'Phụ lục 07'!D53</f>
        <v>Giám đốc trung tâm Nghiên cứu môi trường địa chất</v>
      </c>
      <c r="D54" s="205" t="s">
        <v>743</v>
      </c>
      <c r="E54" s="204" t="s">
        <v>512</v>
      </c>
    </row>
    <row r="55" spans="1:5" ht="242.25" hidden="1" outlineLevel="2" x14ac:dyDescent="0.2">
      <c r="A55" s="119" t="str">
        <f>'Phụ lục 07'!B54</f>
        <v>LĐQL-4.38</v>
      </c>
      <c r="B55" s="207"/>
      <c r="C55" s="54" t="str">
        <f>'Phụ lục 07'!D54</f>
        <v>Giám đốc trung tâm Nghiên cứu ứng dụng công nghệ mới Trắc địa - Bản đồ</v>
      </c>
      <c r="D55" s="205" t="s">
        <v>743</v>
      </c>
      <c r="E55" s="204" t="s">
        <v>512</v>
      </c>
    </row>
    <row r="56" spans="1:5" ht="242.25" hidden="1" outlineLevel="2" x14ac:dyDescent="0.2">
      <c r="A56" s="119" t="str">
        <f>'Phụ lục 07'!B55</f>
        <v>LĐQL-4.39</v>
      </c>
      <c r="B56" s="207"/>
      <c r="C56" s="54" t="str">
        <f>'Phụ lục 07'!D55</f>
        <v>Giám đốc trung tâm Nghiên cứu Trắc địa công trình</v>
      </c>
      <c r="D56" s="205" t="s">
        <v>743</v>
      </c>
      <c r="E56" s="204" t="s">
        <v>512</v>
      </c>
    </row>
    <row r="57" spans="1:5" ht="255" hidden="1" outlineLevel="1" collapsed="1" x14ac:dyDescent="0.2">
      <c r="A57" s="119" t="str">
        <f>'Phụ lục 07'!A56</f>
        <v>LĐQL-5</v>
      </c>
      <c r="B57" s="54" t="str">
        <f>'Phụ lục 07'!D56</f>
        <v>Phó Trưởng khoa, Phó Trưởng phòng, Phó Giám đốc trung tâm và tương đương</v>
      </c>
      <c r="C57" s="54"/>
      <c r="D57" s="205" t="s">
        <v>938</v>
      </c>
      <c r="E57" s="204"/>
    </row>
    <row r="58" spans="1:5" ht="242.25" hidden="1" outlineLevel="2" x14ac:dyDescent="0.2">
      <c r="A58" s="119" t="str">
        <f>'Phụ lục 07'!B57</f>
        <v>LĐQL-5.1</v>
      </c>
      <c r="B58" s="207"/>
      <c r="C58" s="54" t="str">
        <f>'Phụ lục 07'!D57</f>
        <v>Phó trưởng phòng Công tác chính trị - Sinh viên</v>
      </c>
      <c r="D58" s="205" t="s">
        <v>744</v>
      </c>
      <c r="E58" s="204" t="s">
        <v>512</v>
      </c>
    </row>
    <row r="59" spans="1:5" ht="242.25" hidden="1" outlineLevel="2" x14ac:dyDescent="0.2">
      <c r="A59" s="119" t="str">
        <f>'Phụ lục 07'!B58</f>
        <v>LĐQL-5.2</v>
      </c>
      <c r="B59" s="207"/>
      <c r="C59" s="54" t="str">
        <f>'Phụ lục 07'!D58</f>
        <v>Phó trưởng phòng Cơ sở vật chất</v>
      </c>
      <c r="D59" s="205" t="s">
        <v>744</v>
      </c>
      <c r="E59" s="204" t="s">
        <v>512</v>
      </c>
    </row>
    <row r="60" spans="1:5" ht="242.25" hidden="1" outlineLevel="2" x14ac:dyDescent="0.2">
      <c r="A60" s="119" t="str">
        <f>'Phụ lục 07'!B59</f>
        <v>LĐQL-5.3</v>
      </c>
      <c r="B60" s="207"/>
      <c r="C60" s="54" t="str">
        <f>'Phụ lục 07'!D59</f>
        <v>Phó Trưởng phòng Đảm bảo chất lượng giáo dục</v>
      </c>
      <c r="D60" s="205" t="s">
        <v>744</v>
      </c>
      <c r="E60" s="204" t="s">
        <v>512</v>
      </c>
    </row>
    <row r="61" spans="1:5" ht="242.25" hidden="1" outlineLevel="2" x14ac:dyDescent="0.2">
      <c r="A61" s="119" t="str">
        <f>'Phụ lục 07'!B60</f>
        <v>LĐQL-5.4</v>
      </c>
      <c r="B61" s="207"/>
      <c r="C61" s="54" t="str">
        <f>'Phụ lục 07'!D60</f>
        <v>Phó trưởng phòng Phòng Đào tạo Đại học</v>
      </c>
      <c r="D61" s="205" t="s">
        <v>744</v>
      </c>
      <c r="E61" s="204" t="s">
        <v>512</v>
      </c>
    </row>
    <row r="62" spans="1:5" ht="242.25" hidden="1" outlineLevel="2" x14ac:dyDescent="0.2">
      <c r="A62" s="119" t="str">
        <f>'Phụ lục 07'!B61</f>
        <v>LĐQL-5.5</v>
      </c>
      <c r="B62" s="207"/>
      <c r="C62" s="54" t="str">
        <f>'Phụ lục 07'!D61</f>
        <v>Phó trưởng phòng Đào tạo Sau đại học</v>
      </c>
      <c r="D62" s="205" t="s">
        <v>744</v>
      </c>
      <c r="E62" s="204" t="s">
        <v>512</v>
      </c>
    </row>
    <row r="63" spans="1:5" ht="242.25" hidden="1" outlineLevel="2" x14ac:dyDescent="0.2">
      <c r="A63" s="119" t="str">
        <f>'Phụ lục 07'!B62</f>
        <v>LĐQL-5.6</v>
      </c>
      <c r="B63" s="207"/>
      <c r="C63" s="54" t="str">
        <f>'Phụ lục 07'!D62</f>
        <v>Phó Trưởng phòng Hành chính - Tổng hợp</v>
      </c>
      <c r="D63" s="205" t="s">
        <v>744</v>
      </c>
      <c r="E63" s="204" t="s">
        <v>512</v>
      </c>
    </row>
    <row r="64" spans="1:5" ht="344.25" hidden="1" outlineLevel="2" x14ac:dyDescent="0.2">
      <c r="A64" s="119" t="str">
        <f>'Phụ lục 07'!B63</f>
        <v>LĐQL-5.7</v>
      </c>
      <c r="B64" s="207"/>
      <c r="C64" s="54" t="str">
        <f>'Phụ lục 07'!D63</f>
        <v>Phó Trưởng phòng Hợp tác Quốc tế</v>
      </c>
      <c r="D64" s="208" t="s">
        <v>747</v>
      </c>
      <c r="E64" s="204" t="s">
        <v>512</v>
      </c>
    </row>
    <row r="65" spans="1:5" ht="318.75" hidden="1" outlineLevel="2" x14ac:dyDescent="0.2">
      <c r="A65" s="119" t="str">
        <f>'Phụ lục 07'!B64</f>
        <v>LĐQL-5.8</v>
      </c>
      <c r="B65" s="207"/>
      <c r="C65" s="54" t="str">
        <f>'Phụ lục 07'!D64</f>
        <v>Phó trưởng Phòng KHTC phụ trách Kế hoạch tài chính</v>
      </c>
      <c r="D65" s="208" t="s">
        <v>749</v>
      </c>
      <c r="E65" s="204" t="s">
        <v>512</v>
      </c>
    </row>
    <row r="66" spans="1:5" ht="318.75" hidden="1" outlineLevel="2" x14ac:dyDescent="0.2">
      <c r="A66" s="119" t="str">
        <f>'Phụ lục 07'!B65</f>
        <v>LĐQL-5.9</v>
      </c>
      <c r="B66" s="207"/>
      <c r="C66" s="54" t="str">
        <f>'Phụ lục 07'!D65</f>
        <v>Phó trưởng Phòng KHTC phụ trách Kế toán, thủ quỹ</v>
      </c>
      <c r="D66" s="208" t="s">
        <v>749</v>
      </c>
      <c r="E66" s="204" t="s">
        <v>512</v>
      </c>
    </row>
    <row r="67" spans="1:5" ht="242.25" hidden="1" outlineLevel="2" x14ac:dyDescent="0.2">
      <c r="A67" s="119" t="str">
        <f>'Phụ lục 07'!B66</f>
        <v>LĐQL-5.10</v>
      </c>
      <c r="B67" s="207"/>
      <c r="C67" s="54" t="str">
        <f>'Phụ lục 07'!D66</f>
        <v>Phó Trưởng phòng Khoa học Công nghệ</v>
      </c>
      <c r="D67" s="205" t="s">
        <v>744</v>
      </c>
      <c r="E67" s="204" t="s">
        <v>512</v>
      </c>
    </row>
    <row r="68" spans="1:5" ht="242.25" hidden="1" outlineLevel="2" x14ac:dyDescent="0.2">
      <c r="A68" s="119" t="str">
        <f>'Phụ lục 07'!B67</f>
        <v>LĐQL-5.11</v>
      </c>
      <c r="B68" s="207"/>
      <c r="C68" s="54" t="str">
        <f>'Phụ lục 07'!D67</f>
        <v>Phó Trưởng phòng Quan hệ công chúng và Doanh nghiệp</v>
      </c>
      <c r="D68" s="205" t="s">
        <v>744</v>
      </c>
      <c r="E68" s="204" t="s">
        <v>512</v>
      </c>
    </row>
    <row r="69" spans="1:5" ht="242.25" hidden="1" outlineLevel="2" x14ac:dyDescent="0.2">
      <c r="A69" s="119" t="str">
        <f>'Phụ lục 07'!B68</f>
        <v>LĐQL-5.12</v>
      </c>
      <c r="B69" s="207"/>
      <c r="C69" s="54" t="str">
        <f>'Phụ lục 07'!D68</f>
        <v>Phó Trưởng phòng Tổ chức - Cán bộ</v>
      </c>
      <c r="D69" s="205" t="s">
        <v>744</v>
      </c>
      <c r="E69" s="204" t="s">
        <v>512</v>
      </c>
    </row>
    <row r="70" spans="1:5" ht="242.25" hidden="1" outlineLevel="2" x14ac:dyDescent="0.2">
      <c r="A70" s="119" t="str">
        <f>'Phụ lục 07'!B69</f>
        <v>LĐQL-5.13</v>
      </c>
      <c r="B70" s="207"/>
      <c r="C70" s="54" t="str">
        <f>'Phụ lục 07'!D69</f>
        <v>Phó giám đốc Trung tâm Dịch vụ</v>
      </c>
      <c r="D70" s="205" t="s">
        <v>744</v>
      </c>
      <c r="E70" s="204" t="s">
        <v>512</v>
      </c>
    </row>
    <row r="71" spans="1:5" ht="242.25" hidden="1" outlineLevel="2" x14ac:dyDescent="0.2">
      <c r="A71" s="119" t="str">
        <f>'Phụ lục 07'!B70</f>
        <v>LĐQL-5.14</v>
      </c>
      <c r="B71" s="207"/>
      <c r="C71" s="54" t="str">
        <f>'Phụ lục 07'!D70</f>
        <v>Phó Giám đốc Trung tâm Ngoại ngữ-Tin học</v>
      </c>
      <c r="D71" s="205" t="s">
        <v>744</v>
      </c>
      <c r="E71" s="204" t="s">
        <v>512</v>
      </c>
    </row>
    <row r="72" spans="1:5" ht="409.5" hidden="1" outlineLevel="2" x14ac:dyDescent="0.2">
      <c r="A72" s="119" t="str">
        <f>'Phụ lục 07'!B71</f>
        <v>LĐQL-5.15</v>
      </c>
      <c r="B72" s="207"/>
      <c r="C72" s="54" t="str">
        <f>'Phụ lục 07'!D71</f>
        <v>Phó Giám đốc Trung tâm Phân tích, Thí nghiệm Công nghệ cao</v>
      </c>
      <c r="D72" s="24" t="s">
        <v>757</v>
      </c>
      <c r="E72" s="204" t="s">
        <v>512</v>
      </c>
    </row>
    <row r="73" spans="1:5" ht="242.25" hidden="1" outlineLevel="2" x14ac:dyDescent="0.2">
      <c r="A73" s="119" t="str">
        <f>'Phụ lục 07'!B72</f>
        <v>LĐQL-5.16</v>
      </c>
      <c r="B73" s="207"/>
      <c r="C73" s="54" t="str">
        <f>'Phụ lục 07'!D72</f>
        <v>Phó Chánh Văn phòng Chương trình tiên tiến</v>
      </c>
      <c r="D73" s="205" t="s">
        <v>744</v>
      </c>
      <c r="E73" s="204" t="s">
        <v>512</v>
      </c>
    </row>
    <row r="74" spans="1:5" ht="242.25" hidden="1" outlineLevel="2" x14ac:dyDescent="0.2">
      <c r="A74" s="119" t="str">
        <f>'Phụ lục 07'!B73</f>
        <v>LĐQL-5.17</v>
      </c>
      <c r="B74" s="207"/>
      <c r="C74" s="54" t="str">
        <f>'Phụ lục 07'!D73</f>
        <v>Phó Chánh Văn phòng Đảng - Đoàn thể</v>
      </c>
      <c r="D74" s="205" t="s">
        <v>744</v>
      </c>
      <c r="E74" s="204" t="s">
        <v>512</v>
      </c>
    </row>
    <row r="75" spans="1:5" ht="242.25" hidden="1" outlineLevel="2" x14ac:dyDescent="0.2">
      <c r="A75" s="119" t="str">
        <f>'Phụ lục 07'!B74</f>
        <v>LĐQL-5.18</v>
      </c>
      <c r="B75" s="207"/>
      <c r="C75" s="54" t="str">
        <f>'Phụ lục 07'!D74</f>
        <v>Phó Chánh Văn phòng  Đại diện</v>
      </c>
      <c r="D75" s="205" t="s">
        <v>744</v>
      </c>
      <c r="E75" s="204" t="s">
        <v>512</v>
      </c>
    </row>
    <row r="76" spans="1:5" ht="255" hidden="1" outlineLevel="2" x14ac:dyDescent="0.2">
      <c r="A76" s="119" t="str">
        <f>'Phụ lục 07'!B75</f>
        <v>LĐQL-5.19</v>
      </c>
      <c r="B76" s="207"/>
      <c r="C76" s="54" t="str">
        <f>'Phụ lục 07'!D75</f>
        <v>Phó Trưởng Khoa Công nghệ thông tin</v>
      </c>
      <c r="D76" s="205" t="s">
        <v>759</v>
      </c>
      <c r="E76" s="204" t="s">
        <v>512</v>
      </c>
    </row>
    <row r="77" spans="1:5" ht="255" hidden="1" outlineLevel="2" x14ac:dyDescent="0.2">
      <c r="A77" s="119" t="str">
        <f>'Phụ lục 07'!B76</f>
        <v>LĐQL-5.20</v>
      </c>
      <c r="B77" s="207"/>
      <c r="C77" s="54" t="str">
        <f>'Phụ lục 07'!D76</f>
        <v>Phó Trưởng Khoa Cơ-Điện</v>
      </c>
      <c r="D77" s="205" t="s">
        <v>759</v>
      </c>
      <c r="E77" s="202" t="s">
        <v>512</v>
      </c>
    </row>
    <row r="78" spans="1:5" ht="255" hidden="1" outlineLevel="2" x14ac:dyDescent="0.2">
      <c r="A78" s="119" t="str">
        <f>'Phụ lục 07'!B77</f>
        <v>LĐQL-5.21</v>
      </c>
      <c r="B78" s="207"/>
      <c r="C78" s="54" t="str">
        <f>'Phụ lục 07'!D77</f>
        <v>Phó Trưởng Khoa Dầu khí và Năng lượng</v>
      </c>
      <c r="D78" s="205" t="s">
        <v>759</v>
      </c>
      <c r="E78" s="202" t="s">
        <v>512</v>
      </c>
    </row>
    <row r="79" spans="1:5" ht="242.25" hidden="1" outlineLevel="2" x14ac:dyDescent="0.2">
      <c r="A79" s="119" t="str">
        <f>'Phụ lục 07'!B78</f>
        <v>LĐQL-5.22</v>
      </c>
      <c r="B79" s="207"/>
      <c r="C79" s="54" t="str">
        <f>'Phụ lục 07'!D78</f>
        <v>Phó Trưởng Khoa Giáo dục quốc phòng</v>
      </c>
      <c r="D79" s="205" t="s">
        <v>761</v>
      </c>
      <c r="E79" s="204" t="s">
        <v>512</v>
      </c>
    </row>
    <row r="80" spans="1:5" ht="255" hidden="1" outlineLevel="2" x14ac:dyDescent="0.2">
      <c r="A80" s="119" t="str">
        <f>'Phụ lục 07'!B79</f>
        <v>LĐQL-5.23</v>
      </c>
      <c r="B80" s="207"/>
      <c r="C80" s="54" t="str">
        <f>'Phụ lục 07'!D79</f>
        <v>Phó Trưởng Khoa Khoa học cơ bản</v>
      </c>
      <c r="D80" s="205" t="s">
        <v>759</v>
      </c>
      <c r="E80" s="204" t="s">
        <v>512</v>
      </c>
    </row>
    <row r="81" spans="1:5" ht="255" hidden="1" outlineLevel="2" x14ac:dyDescent="0.2">
      <c r="A81" s="119" t="str">
        <f>'Phụ lục 07'!B80</f>
        <v>LĐQL-5.24</v>
      </c>
      <c r="B81" s="207"/>
      <c r="C81" s="54" t="str">
        <f>'Phụ lục 07'!D80</f>
        <v>Phó Trưởng Khoa Khoa học và Kỹ thuật Địa chất</v>
      </c>
      <c r="D81" s="205" t="s">
        <v>759</v>
      </c>
      <c r="E81" s="204" t="s">
        <v>512</v>
      </c>
    </row>
    <row r="82" spans="1:5" ht="255" hidden="1" outlineLevel="2" x14ac:dyDescent="0.2">
      <c r="A82" s="119" t="str">
        <f>'Phụ lục 07'!B81</f>
        <v>LĐQL-5.25</v>
      </c>
      <c r="B82" s="207"/>
      <c r="C82" s="54" t="str">
        <f>'Phụ lục 07'!D81</f>
        <v>Phó Trưởng Khoa Kinh tế và Quản trị kinh doanh</v>
      </c>
      <c r="D82" s="205" t="s">
        <v>759</v>
      </c>
      <c r="E82" s="204" t="s">
        <v>512</v>
      </c>
    </row>
    <row r="83" spans="1:5" ht="242.25" hidden="1" outlineLevel="2" x14ac:dyDescent="0.2">
      <c r="A83" s="119" t="str">
        <f>'Phụ lục 07'!B82</f>
        <v>LĐQL-5.26</v>
      </c>
      <c r="B83" s="207"/>
      <c r="C83" s="54" t="str">
        <f>'Phụ lục 07'!D82</f>
        <v>Phó Trưởng khoa Lý luận chính trị</v>
      </c>
      <c r="D83" s="205" t="s">
        <v>763</v>
      </c>
      <c r="E83" s="204" t="s">
        <v>512</v>
      </c>
    </row>
    <row r="84" spans="1:5" ht="255" hidden="1" outlineLevel="2" x14ac:dyDescent="0.2">
      <c r="A84" s="119" t="str">
        <f>'Phụ lục 07'!B83</f>
        <v>LĐQL-5.27</v>
      </c>
      <c r="B84" s="207"/>
      <c r="C84" s="54" t="str">
        <f>'Phụ lục 07'!D83</f>
        <v>Phó Trưởng Khoa Mỏ</v>
      </c>
      <c r="D84" s="205" t="s">
        <v>759</v>
      </c>
      <c r="E84" s="204" t="s">
        <v>512</v>
      </c>
    </row>
    <row r="85" spans="1:5" ht="255" hidden="1" outlineLevel="2" x14ac:dyDescent="0.2">
      <c r="A85" s="119" t="str">
        <f>'Phụ lục 07'!B84</f>
        <v>LĐQL-5.28</v>
      </c>
      <c r="B85" s="207"/>
      <c r="C85" s="54" t="str">
        <f>'Phụ lục 07'!D84</f>
        <v>Phó Trưởng Khoa Môi trường</v>
      </c>
      <c r="D85" s="205" t="s">
        <v>759</v>
      </c>
      <c r="E85" s="204" t="s">
        <v>512</v>
      </c>
    </row>
    <row r="86" spans="1:5" ht="255" hidden="1" outlineLevel="2" x14ac:dyDescent="0.2">
      <c r="A86" s="119" t="str">
        <f>'Phụ lục 07'!B85</f>
        <v>LĐQL-5.29</v>
      </c>
      <c r="B86" s="207"/>
      <c r="C86" s="54" t="str">
        <f>'Phụ lục 07'!D85</f>
        <v>Phó trưởng Khoa  Trắc địa - Bản đồ và Quản lý đất đai</v>
      </c>
      <c r="D86" s="205" t="s">
        <v>759</v>
      </c>
      <c r="E86" s="204" t="s">
        <v>512</v>
      </c>
    </row>
    <row r="87" spans="1:5" ht="255" hidden="1" outlineLevel="2" x14ac:dyDescent="0.2">
      <c r="A87" s="119" t="str">
        <f>'Phụ lục 07'!B86</f>
        <v>LĐQL-5.30</v>
      </c>
      <c r="B87" s="207"/>
      <c r="C87" s="54" t="str">
        <f>'Phụ lục 07'!D86</f>
        <v>Phó Trưởng khoa Xây dựng</v>
      </c>
      <c r="D87" s="205" t="s">
        <v>759</v>
      </c>
      <c r="E87" s="204" t="s">
        <v>512</v>
      </c>
    </row>
    <row r="88" spans="1:5" ht="242.25" hidden="1" outlineLevel="2" x14ac:dyDescent="0.2">
      <c r="A88" s="119" t="str">
        <f>'Phụ lục 07'!B87</f>
        <v>LĐQL-5.31</v>
      </c>
      <c r="B88" s="207"/>
      <c r="C88" s="54" t="str">
        <f>'Phụ lục 07'!D87</f>
        <v>Phó giám đốc trung tâm Khoa học công nghệ Mỏ và Môi trường</v>
      </c>
      <c r="D88" s="205" t="s">
        <v>744</v>
      </c>
      <c r="E88" s="204" t="s">
        <v>512</v>
      </c>
    </row>
    <row r="89" spans="1:5" ht="242.25" hidden="1" outlineLevel="2" x14ac:dyDescent="0.2">
      <c r="A89" s="119" t="str">
        <f>'Phụ lục 07'!B88</f>
        <v>LĐQL-5.32</v>
      </c>
      <c r="B89" s="207"/>
      <c r="C89" s="54" t="str">
        <f>'Phụ lục 07'!D88</f>
        <v>Phó giám đốc trung tâm Hỗ trợ phát triển khoa học kỹ thuật</v>
      </c>
      <c r="D89" s="205" t="s">
        <v>744</v>
      </c>
      <c r="E89" s="204" t="s">
        <v>512</v>
      </c>
    </row>
    <row r="90" spans="1:5" ht="242.25" hidden="1" outlineLevel="2" x14ac:dyDescent="0.2">
      <c r="A90" s="119" t="str">
        <f>'Phụ lục 07'!B89</f>
        <v>LĐQL-5.33</v>
      </c>
      <c r="B90" s="207"/>
      <c r="C90" s="54" t="str">
        <f>'Phụ lục 07'!D89</f>
        <v>Phó giám đốc trung tâm Triển khai Công nghệ khoáng chất</v>
      </c>
      <c r="D90" s="205" t="s">
        <v>744</v>
      </c>
      <c r="E90" s="204" t="s">
        <v>512</v>
      </c>
    </row>
    <row r="91" spans="1:5" ht="242.25" hidden="1" outlineLevel="2" x14ac:dyDescent="0.2">
      <c r="A91" s="119" t="str">
        <f>'Phụ lục 07'!B90</f>
        <v>LĐQL-5.34</v>
      </c>
      <c r="B91" s="207"/>
      <c r="C91" s="54" t="str">
        <f>'Phụ lục 07'!D90</f>
        <v>Phó giám đốc trung tâm Nghiên cứu Cơ - Điện mỏ</v>
      </c>
      <c r="D91" s="205" t="s">
        <v>744</v>
      </c>
      <c r="E91" s="204" t="s">
        <v>512</v>
      </c>
    </row>
    <row r="92" spans="1:5" ht="242.25" hidden="1" outlineLevel="2" x14ac:dyDescent="0.2">
      <c r="A92" s="119" t="str">
        <f>'Phụ lục 07'!B91</f>
        <v>LĐQL-5.35</v>
      </c>
      <c r="B92" s="207"/>
      <c r="C92" s="54" t="str">
        <f>'Phụ lục 07'!D91</f>
        <v>Phó giám đốc trung tâm Nghiên cứu địa kỹ thuật</v>
      </c>
      <c r="D92" s="205" t="s">
        <v>744</v>
      </c>
      <c r="E92" s="204" t="s">
        <v>512</v>
      </c>
    </row>
    <row r="93" spans="1:5" ht="242.25" hidden="1" outlineLevel="2" x14ac:dyDescent="0.2">
      <c r="A93" s="119" t="str">
        <f>'Phụ lục 07'!B92</f>
        <v>LĐQL-5.36</v>
      </c>
      <c r="B93" s="207"/>
      <c r="C93" s="54" t="str">
        <f>'Phụ lục 07'!D92</f>
        <v>Phó giám đốc trung tâm Nghiên cứu môi trường địa chất</v>
      </c>
      <c r="D93" s="205" t="s">
        <v>744</v>
      </c>
      <c r="E93" s="204" t="s">
        <v>512</v>
      </c>
    </row>
    <row r="94" spans="1:5" ht="242.25" hidden="1" outlineLevel="2" x14ac:dyDescent="0.2">
      <c r="A94" s="119" t="str">
        <f>'Phụ lục 07'!B93</f>
        <v>LĐQL-5.37</v>
      </c>
      <c r="B94" s="207"/>
      <c r="C94" s="54" t="str">
        <f>'Phụ lục 07'!D93</f>
        <v>Phó giám đốc trung tâm Nghiên cứu ứng dụng công nghệ mới Trắc địa - Bản đồ</v>
      </c>
      <c r="D94" s="205" t="s">
        <v>744</v>
      </c>
      <c r="E94" s="204" t="s">
        <v>512</v>
      </c>
    </row>
    <row r="95" spans="1:5" ht="242.25" hidden="1" outlineLevel="2" x14ac:dyDescent="0.2">
      <c r="A95" s="119" t="str">
        <f>'Phụ lục 07'!B94</f>
        <v>LĐQL-5.38</v>
      </c>
      <c r="B95" s="207"/>
      <c r="C95" s="54" t="str">
        <f>'Phụ lục 07'!D94</f>
        <v>Phó giám đốc trung tâm Nghiên cứu Trắc địa công trình</v>
      </c>
      <c r="D95" s="205" t="s">
        <v>744</v>
      </c>
      <c r="E95" s="204" t="s">
        <v>512</v>
      </c>
    </row>
    <row r="96" spans="1:5" ht="242.25" hidden="1" outlineLevel="1" collapsed="1" x14ac:dyDescent="0.2">
      <c r="A96" s="119" t="str">
        <f>'Phụ lục 07'!A95</f>
        <v>LĐQL-6</v>
      </c>
      <c r="B96" s="54" t="str">
        <f>'Phụ lục 07'!D95</f>
        <v>Giám đốc ban quản lý, Giám đốc thư viện, Giám đốc xưởng và tương đương</v>
      </c>
      <c r="C96" s="54"/>
      <c r="D96" s="205" t="s">
        <v>743</v>
      </c>
      <c r="E96" s="204"/>
    </row>
    <row r="97" spans="1:5" ht="242.25" hidden="1" outlineLevel="2" x14ac:dyDescent="0.2">
      <c r="A97" s="119" t="str">
        <f>'Phụ lục 07'!B96</f>
        <v>LĐQL-6.1</v>
      </c>
      <c r="B97" s="207"/>
      <c r="C97" s="54" t="str">
        <f>'Phụ lục 07'!D96</f>
        <v>Giám đốc Ban Quản lý các Dự án</v>
      </c>
      <c r="D97" s="205" t="s">
        <v>743</v>
      </c>
      <c r="E97" s="204" t="s">
        <v>512</v>
      </c>
    </row>
    <row r="98" spans="1:5" ht="242.25" hidden="1" outlineLevel="2" x14ac:dyDescent="0.2">
      <c r="A98" s="119" t="str">
        <f>'Phụ lục 07'!B97</f>
        <v>LĐQL-6.2</v>
      </c>
      <c r="B98" s="207"/>
      <c r="C98" s="54" t="str">
        <f>'Phụ lục 07'!D97</f>
        <v>Giám đốc Trung tâm Thông tin - Thư viện</v>
      </c>
      <c r="D98" s="205" t="s">
        <v>743</v>
      </c>
      <c r="E98" s="204" t="s">
        <v>512</v>
      </c>
    </row>
    <row r="99" spans="1:5" ht="242.25" hidden="1" outlineLevel="1" collapsed="1" x14ac:dyDescent="0.2">
      <c r="A99" s="119" t="str">
        <f>'Phụ lục 07'!A98</f>
        <v>LĐQL-7</v>
      </c>
      <c r="B99" s="54" t="str">
        <f>'Phụ lục 07'!D98</f>
        <v>Phó Giám đốc ban quản lý, Phó Giám đốc thư viện, Phó Giám đốc xưởng và tương đương</v>
      </c>
      <c r="C99" s="54"/>
      <c r="D99" s="205" t="s">
        <v>744</v>
      </c>
      <c r="E99" s="204"/>
    </row>
    <row r="100" spans="1:5" ht="242.25" hidden="1" outlineLevel="2" x14ac:dyDescent="0.2">
      <c r="A100" s="119" t="str">
        <f>'Phụ lục 07'!B99</f>
        <v>LĐQL-7.1</v>
      </c>
      <c r="B100" s="54"/>
      <c r="C100" s="54" t="str">
        <f>'Phụ lục 07'!D99</f>
        <v>Phó Giám đốc Ban Quản lý các Dự án</v>
      </c>
      <c r="D100" s="205" t="s">
        <v>744</v>
      </c>
      <c r="E100" s="204" t="s">
        <v>512</v>
      </c>
    </row>
    <row r="101" spans="1:5" ht="242.25" hidden="1" outlineLevel="2" x14ac:dyDescent="0.2">
      <c r="A101" s="119" t="str">
        <f>'Phụ lục 07'!B100</f>
        <v>LĐQL-7.2</v>
      </c>
      <c r="B101" s="54"/>
      <c r="C101" s="54" t="str">
        <f>'Phụ lục 07'!D100</f>
        <v>Phó Giám đốc Trung tâm Trung tâm Thông tin - Thư viện phụ trách công nghệ thông tin</v>
      </c>
      <c r="D101" s="205" t="s">
        <v>744</v>
      </c>
      <c r="E101" s="204" t="s">
        <v>512</v>
      </c>
    </row>
    <row r="102" spans="1:5" ht="242.25" hidden="1" outlineLevel="2" x14ac:dyDescent="0.2">
      <c r="A102" s="119" t="str">
        <f>'Phụ lục 07'!B101</f>
        <v>LĐQL-7.3</v>
      </c>
      <c r="B102" s="54"/>
      <c r="C102" s="54" t="str">
        <f>'Phụ lục 07'!D101</f>
        <v>Phó Giám đốc Trung tâm Trung tâm Thông tin - Thư viện phụ trách thư viện</v>
      </c>
      <c r="D102" s="205" t="s">
        <v>744</v>
      </c>
      <c r="E102" s="204" t="s">
        <v>512</v>
      </c>
    </row>
    <row r="103" spans="1:5" ht="242.25" hidden="1" outlineLevel="1" collapsed="1" x14ac:dyDescent="0.2">
      <c r="A103" s="119" t="str">
        <f>'Phụ lục 07'!A102</f>
        <v>LĐQL-8</v>
      </c>
      <c r="B103" s="35" t="str">
        <f>'Phụ lục 07'!D102</f>
        <v>Hiệu trưởng trường thuộc Trường</v>
      </c>
      <c r="C103" s="54"/>
      <c r="D103" s="205" t="s">
        <v>741</v>
      </c>
      <c r="E103" s="204"/>
    </row>
    <row r="104" spans="1:5" ht="242.25" hidden="1" outlineLevel="2" x14ac:dyDescent="0.2">
      <c r="A104" s="119" t="str">
        <f>'Phụ lục 07'!B103</f>
        <v>LĐQL-8.1</v>
      </c>
      <c r="B104" s="35"/>
      <c r="C104" s="54" t="str">
        <f>'Phụ lục 07'!D103</f>
        <v>Hiệu trưởng trường các Khoa học Trái đất và Môi trường</v>
      </c>
      <c r="D104" s="205" t="s">
        <v>741</v>
      </c>
      <c r="E104" s="204" t="s">
        <v>512</v>
      </c>
    </row>
    <row r="105" spans="1:5" ht="242.25" hidden="1" outlineLevel="2" x14ac:dyDescent="0.2">
      <c r="A105" s="119" t="str">
        <f>'Phụ lục 07'!B104</f>
        <v>LĐQL-8.2</v>
      </c>
      <c r="B105" s="35"/>
      <c r="C105" s="54" t="str">
        <f>'Phụ lục 07'!D104</f>
        <v>Hiệu trưởng trường Kỹ thuật và Công nghệ</v>
      </c>
      <c r="D105" s="205" t="s">
        <v>741</v>
      </c>
      <c r="E105" s="204" t="s">
        <v>512</v>
      </c>
    </row>
    <row r="106" spans="1:5" ht="242.25" hidden="1" outlineLevel="2" x14ac:dyDescent="0.2">
      <c r="A106" s="119" t="str">
        <f>'Phụ lục 07'!B105</f>
        <v>LĐQL-8.3</v>
      </c>
      <c r="B106" s="35"/>
      <c r="C106" s="54" t="str">
        <f>'Phụ lục 07'!D105</f>
        <v>Hiệu trưởng trường Công nghệ thông tin và truyền thông</v>
      </c>
      <c r="D106" s="205" t="s">
        <v>741</v>
      </c>
      <c r="E106" s="204" t="s">
        <v>512</v>
      </c>
    </row>
    <row r="107" spans="1:5" ht="242.25" hidden="1" outlineLevel="1" collapsed="1" x14ac:dyDescent="0.2">
      <c r="A107" s="119" t="str">
        <f>'Phụ lục 07'!A106</f>
        <v>LĐQL-9</v>
      </c>
      <c r="B107" s="54" t="str">
        <f>'Phụ lục 07'!D106</f>
        <v>Phó Hiệu trưởng trường thuộc Trường</v>
      </c>
      <c r="C107" s="54"/>
      <c r="D107" s="205" t="s">
        <v>741</v>
      </c>
      <c r="E107" s="204"/>
    </row>
    <row r="108" spans="1:5" ht="242.25" hidden="1" outlineLevel="2" x14ac:dyDescent="0.2">
      <c r="A108" s="119" t="str">
        <f>'Phụ lục 07'!B107</f>
        <v>LĐQL-9.1</v>
      </c>
      <c r="B108" s="54"/>
      <c r="C108" s="54" t="str">
        <f>'Phụ lục 07'!D107</f>
        <v>Phó Hiệu trưởng trường các Khoa học Trái đất và Môi trường</v>
      </c>
      <c r="D108" s="205" t="s">
        <v>741</v>
      </c>
      <c r="E108" s="204" t="s">
        <v>512</v>
      </c>
    </row>
    <row r="109" spans="1:5" ht="242.25" hidden="1" outlineLevel="2" x14ac:dyDescent="0.2">
      <c r="A109" s="119" t="str">
        <f>'Phụ lục 07'!B108</f>
        <v>LĐQL-9.2</v>
      </c>
      <c r="B109" s="54"/>
      <c r="C109" s="54" t="str">
        <f>'Phụ lục 07'!D108</f>
        <v>Phó Hiệu trưởng trường Kỹ thuật và Công nghệ</v>
      </c>
      <c r="D109" s="205" t="s">
        <v>741</v>
      </c>
      <c r="E109" s="204" t="s">
        <v>512</v>
      </c>
    </row>
    <row r="110" spans="1:5" ht="242.25" hidden="1" outlineLevel="2" x14ac:dyDescent="0.2">
      <c r="A110" s="119" t="str">
        <f>'Phụ lục 07'!B109</f>
        <v>LĐQL-9.3</v>
      </c>
      <c r="B110" s="207"/>
      <c r="C110" s="54" t="str">
        <f>'Phụ lục 07'!D109</f>
        <v>Phó Hiệu trưởng trường Công nghệ thông tin và truyền thông</v>
      </c>
      <c r="D110" s="205" t="s">
        <v>741</v>
      </c>
      <c r="E110" s="204" t="s">
        <v>512</v>
      </c>
    </row>
    <row r="111" spans="1:5" ht="318.75" hidden="1" outlineLevel="1" collapsed="1" x14ac:dyDescent="0.2">
      <c r="A111" s="119" t="str">
        <f>'Phụ lục 07'!A110</f>
        <v>LĐQL-10</v>
      </c>
      <c r="B111" s="54" t="str">
        <f>'Phụ lục 07'!D110</f>
        <v>Kế toán trưởng của Trường và các đơn vị trực thuộc Trường</v>
      </c>
      <c r="C111" s="54"/>
      <c r="D111" s="208" t="s">
        <v>750</v>
      </c>
      <c r="E111" s="204"/>
    </row>
    <row r="112" spans="1:5" ht="318.75" hidden="1" outlineLevel="2" x14ac:dyDescent="0.2">
      <c r="A112" s="119" t="str">
        <f>'Phụ lục 07'!B111</f>
        <v>LĐQL-10.1</v>
      </c>
      <c r="B112" s="54"/>
      <c r="C112" s="54" t="str">
        <f>'Phụ lục 07'!D111</f>
        <v>Kế toán trưởng của Trường</v>
      </c>
      <c r="D112" s="208" t="s">
        <v>750</v>
      </c>
      <c r="E112" s="204" t="s">
        <v>512</v>
      </c>
    </row>
    <row r="113" spans="1:6" ht="318.75" hidden="1" outlineLevel="2" x14ac:dyDescent="0.2">
      <c r="A113" s="119" t="str">
        <f>'Phụ lục 07'!B112</f>
        <v>LĐQL-10.2</v>
      </c>
      <c r="B113" s="54"/>
      <c r="C113" s="54" t="str">
        <f>'Phụ lục 07'!D112</f>
        <v>Kế toán trưởng trường các Khoa học Trái đất và Môi trường</v>
      </c>
      <c r="D113" s="208" t="s">
        <v>755</v>
      </c>
      <c r="E113" s="204" t="s">
        <v>512</v>
      </c>
    </row>
    <row r="114" spans="1:6" ht="318.75" hidden="1" outlineLevel="2" x14ac:dyDescent="0.2">
      <c r="A114" s="119" t="str">
        <f>'Phụ lục 07'!B113</f>
        <v>LĐQL-10.3</v>
      </c>
      <c r="B114" s="54"/>
      <c r="C114" s="54" t="str">
        <f>'Phụ lục 07'!D113</f>
        <v>Kế toán trưởng trường Kỹ thuật và Công nghệ</v>
      </c>
      <c r="D114" s="208" t="s">
        <v>755</v>
      </c>
      <c r="E114" s="204" t="s">
        <v>512</v>
      </c>
    </row>
    <row r="115" spans="1:6" ht="318.75" hidden="1" outlineLevel="2" x14ac:dyDescent="0.2">
      <c r="A115" s="119" t="str">
        <f>'Phụ lục 07'!B114</f>
        <v>LĐQL-10.4</v>
      </c>
      <c r="B115" s="54"/>
      <c r="C115" s="54" t="str">
        <f>'Phụ lục 07'!D114</f>
        <v>Kế toán trưởng trường Công nghệ thông tin và truyền thông</v>
      </c>
      <c r="D115" s="208" t="s">
        <v>755</v>
      </c>
      <c r="E115" s="204" t="s">
        <v>512</v>
      </c>
    </row>
    <row r="116" spans="1:6" ht="318.75" hidden="1" outlineLevel="2" x14ac:dyDescent="0.2">
      <c r="A116" s="119" t="str">
        <f>'Phụ lục 07'!B115</f>
        <v>LĐQL-10.5</v>
      </c>
      <c r="B116" s="207"/>
      <c r="C116" s="54" t="str">
        <f>'Phụ lục 07'!D115</f>
        <v>Kế toán trưởng Trung tâm dịch vụ</v>
      </c>
      <c r="D116" s="208" t="s">
        <v>754</v>
      </c>
      <c r="E116" s="204" t="s">
        <v>512</v>
      </c>
    </row>
    <row r="117" spans="1:6" ht="318.75" hidden="1" outlineLevel="2" x14ac:dyDescent="0.2">
      <c r="A117" s="119" t="str">
        <f>'Phụ lục 07'!B116</f>
        <v>LĐQL-10.6</v>
      </c>
      <c r="B117" s="207"/>
      <c r="C117" s="54" t="str">
        <f>'Phụ lục 07'!D116</f>
        <v>Kế toán trưởng Trung tâm Ngoại ngữ - Tin học</v>
      </c>
      <c r="D117" s="208" t="s">
        <v>755</v>
      </c>
      <c r="E117" s="204" t="s">
        <v>512</v>
      </c>
    </row>
    <row r="118" spans="1:6" ht="318.75" hidden="1" outlineLevel="2" x14ac:dyDescent="0.2">
      <c r="A118" s="119" t="str">
        <f>'Phụ lục 07'!B117</f>
        <v>LĐQL-10.7</v>
      </c>
      <c r="B118" s="207"/>
      <c r="C118" s="54" t="str">
        <f>'Phụ lục 07'!D117</f>
        <v>Kế toán trưởng Trung tâm Phân tích, Thí nghiệm Công nghệ cao</v>
      </c>
      <c r="D118" s="208" t="s">
        <v>754</v>
      </c>
      <c r="E118" s="204" t="s">
        <v>512</v>
      </c>
    </row>
    <row r="119" spans="1:6" ht="318.75" hidden="1" outlineLevel="2" x14ac:dyDescent="0.2">
      <c r="A119" s="119" t="str">
        <f>'Phụ lục 07'!B118</f>
        <v>LĐQL-10.8</v>
      </c>
      <c r="B119" s="207"/>
      <c r="C119" s="54" t="str">
        <f>'Phụ lục 07'!D118</f>
        <v>Kế toán trưởng viện Khoa học công nghệ cao</v>
      </c>
      <c r="D119" s="208" t="s">
        <v>765</v>
      </c>
      <c r="E119" s="204" t="s">
        <v>512</v>
      </c>
    </row>
    <row r="120" spans="1:6" ht="242.25" hidden="1" outlineLevel="1" x14ac:dyDescent="0.2">
      <c r="A120" s="119" t="str">
        <f>'Phụ lục 07'!A119</f>
        <v>LĐQL-11</v>
      </c>
      <c r="B120" s="54" t="str">
        <f>'Phụ lục 07'!D119</f>
        <v>Viện trưởng viện Khoa học công nghệ cao</v>
      </c>
      <c r="C120" s="54"/>
      <c r="D120" s="205" t="s">
        <v>745</v>
      </c>
      <c r="E120" s="204" t="s">
        <v>512</v>
      </c>
    </row>
    <row r="121" spans="1:6" ht="255" hidden="1" outlineLevel="1" x14ac:dyDescent="0.2">
      <c r="A121" s="119" t="str">
        <f>'Phụ lục 07'!A120</f>
        <v>LĐQL-12</v>
      </c>
      <c r="B121" s="54" t="str">
        <f>'Phụ lục 07'!D120</f>
        <v>Phó viện trưởng viện Khoa học công nghệ cao</v>
      </c>
      <c r="C121" s="54"/>
      <c r="D121" s="205" t="s">
        <v>764</v>
      </c>
      <c r="E121" s="204" t="s">
        <v>512</v>
      </c>
    </row>
    <row r="122" spans="1:6" ht="242.25" hidden="1" outlineLevel="1" x14ac:dyDescent="0.2">
      <c r="A122" s="119" t="str">
        <f>'Phụ lục 07'!A121</f>
        <v>LĐQL-13</v>
      </c>
      <c r="B122" s="54" t="str">
        <f>'Phụ lục 07'!D121</f>
        <v>Tổng biên tập Tạp chí Khoa học kỹ thuật Mỏ - Địa chất</v>
      </c>
      <c r="C122" s="54"/>
      <c r="D122" s="205" t="s">
        <v>752</v>
      </c>
      <c r="E122" s="204" t="s">
        <v>512</v>
      </c>
    </row>
    <row r="123" spans="1:6" ht="242.25" hidden="1" outlineLevel="1" x14ac:dyDescent="0.2">
      <c r="A123" s="119" t="str">
        <f>'Phụ lục 07'!A122</f>
        <v>LĐQL-14</v>
      </c>
      <c r="B123" s="54" t="str">
        <f>'Phụ lục 07'!D122</f>
        <v>Phó Tổng biên tập Tạp chí Khoa học kỹ thuật Mỏ - Địa chất</v>
      </c>
      <c r="C123" s="54"/>
      <c r="D123" s="205" t="s">
        <v>753</v>
      </c>
      <c r="E123" s="204" t="s">
        <v>512</v>
      </c>
    </row>
    <row r="124" spans="1:6" ht="280.5" hidden="1" outlineLevel="1" x14ac:dyDescent="0.2">
      <c r="A124" s="119" t="str">
        <f>'Phụ lục 07'!A123</f>
        <v>LĐQL-15</v>
      </c>
      <c r="B124" s="54" t="str">
        <f>'Phụ lục 07'!D123</f>
        <v>Trưởng Trạm Y tế</v>
      </c>
      <c r="C124" s="54"/>
      <c r="D124" s="208" t="s">
        <v>758</v>
      </c>
      <c r="E124" s="204" t="s">
        <v>512</v>
      </c>
    </row>
    <row r="125" spans="1:6" ht="37.9" hidden="1" customHeight="1" outlineLevel="1" x14ac:dyDescent="0.2">
      <c r="A125" s="196" t="s">
        <v>933</v>
      </c>
      <c r="B125" s="260" t="s">
        <v>934</v>
      </c>
      <c r="C125" s="260"/>
      <c r="D125" s="260"/>
      <c r="E125" s="260"/>
      <c r="F125" s="123"/>
    </row>
    <row r="126" spans="1:6" ht="63.75" hidden="1" outlineLevel="1" collapsed="1" x14ac:dyDescent="0.2">
      <c r="A126" s="119" t="str">
        <f>'Phụ lục 07'!A125</f>
        <v>LĐQL-16</v>
      </c>
      <c r="B126" s="54" t="str">
        <f>'Phụ lục 07'!D125</f>
        <v>Trưởng khoa thuộc Phân hiệu, Trưởng phòng thí nghiệm và tương đương</v>
      </c>
      <c r="C126" s="54"/>
      <c r="D126" s="205"/>
      <c r="E126" s="204"/>
    </row>
    <row r="127" spans="1:6" ht="25.5" hidden="1" outlineLevel="2" x14ac:dyDescent="0.2">
      <c r="A127" s="119"/>
      <c r="B127" s="207"/>
      <c r="C127" s="54" t="str">
        <f>'Phụ lục 07'!D126</f>
        <v>Khoa Công nghệ thông tin</v>
      </c>
      <c r="D127" s="205"/>
      <c r="E127" s="204"/>
    </row>
    <row r="128" spans="1:6" ht="242.25" hidden="1" outlineLevel="3" x14ac:dyDescent="0.2">
      <c r="A128" s="119" t="str">
        <f>'Phụ lục 07'!B127</f>
        <v>LĐQL-16.1</v>
      </c>
      <c r="B128" s="207"/>
      <c r="C128" s="54" t="str">
        <f>'Phụ lục 07'!D127</f>
        <v>Trưởng Bộ môn Hệ thống thông tin tri thức</v>
      </c>
      <c r="D128" s="205" t="s">
        <v>766</v>
      </c>
      <c r="E128" s="204" t="s">
        <v>512</v>
      </c>
    </row>
    <row r="129" spans="1:5" ht="242.25" hidden="1" outlineLevel="3" x14ac:dyDescent="0.2">
      <c r="A129" s="119" t="str">
        <f>'Phụ lục 07'!B128</f>
        <v>LĐQL-16.2</v>
      </c>
      <c r="B129" s="207"/>
      <c r="C129" s="54" t="str">
        <f>'Phụ lục 07'!D128</f>
        <v>Trưởng  Bộ môn Khoa học máy tính</v>
      </c>
      <c r="D129" s="205" t="s">
        <v>766</v>
      </c>
      <c r="E129" s="204" t="s">
        <v>512</v>
      </c>
    </row>
    <row r="130" spans="1:5" ht="242.25" hidden="1" outlineLevel="3" x14ac:dyDescent="0.2">
      <c r="A130" s="119" t="str">
        <f>'Phụ lục 07'!B129</f>
        <v>LĐQL-16.3</v>
      </c>
      <c r="B130" s="207"/>
      <c r="C130" s="54" t="str">
        <f>'Phụ lục 07'!D129</f>
        <v>Trưởng Bộ môn Mạng Máy tính</v>
      </c>
      <c r="D130" s="205" t="s">
        <v>766</v>
      </c>
      <c r="E130" s="204" t="s">
        <v>512</v>
      </c>
    </row>
    <row r="131" spans="1:5" ht="242.25" hidden="1" outlineLevel="3" x14ac:dyDescent="0.2">
      <c r="A131" s="119" t="str">
        <f>'Phụ lục 07'!B130</f>
        <v>LĐQL-16.4</v>
      </c>
      <c r="B131" s="207"/>
      <c r="C131" s="54" t="str">
        <f>'Phụ lục 07'!D130</f>
        <v>Trưởng Bộ môn Tin học Kinh tế</v>
      </c>
      <c r="D131" s="205" t="s">
        <v>766</v>
      </c>
      <c r="E131" s="204" t="s">
        <v>512</v>
      </c>
    </row>
    <row r="132" spans="1:5" ht="242.25" hidden="1" outlineLevel="3" x14ac:dyDescent="0.2">
      <c r="A132" s="119" t="str">
        <f>'Phụ lục 07'!B131</f>
        <v>LĐQL-16.5</v>
      </c>
      <c r="B132" s="207"/>
      <c r="C132" s="54" t="str">
        <f>'Phụ lục 07'!D131</f>
        <v>Trưởng Bộ môn Tin học Trắc địa</v>
      </c>
      <c r="D132" s="205" t="s">
        <v>766</v>
      </c>
      <c r="E132" s="204" t="s">
        <v>512</v>
      </c>
    </row>
    <row r="133" spans="1:5" ht="242.25" hidden="1" outlineLevel="3" x14ac:dyDescent="0.2">
      <c r="A133" s="119" t="str">
        <f>'Phụ lục 07'!B132</f>
        <v>LĐQL-16.6</v>
      </c>
      <c r="B133" s="207"/>
      <c r="C133" s="54" t="str">
        <f>'Phụ lục 07'!D132</f>
        <v>Trưởng Bộ môn Tin học Địa chất</v>
      </c>
      <c r="D133" s="205" t="s">
        <v>766</v>
      </c>
      <c r="E133" s="204" t="s">
        <v>512</v>
      </c>
    </row>
    <row r="134" spans="1:5" ht="242.25" hidden="1" outlineLevel="3" x14ac:dyDescent="0.2">
      <c r="A134" s="119" t="str">
        <f>'Phụ lục 07'!B133</f>
        <v>LĐQL-16.7</v>
      </c>
      <c r="B134" s="207"/>
      <c r="C134" s="54" t="str">
        <f>'Phụ lục 07'!D133</f>
        <v>Trưởng Bộ môn Công nghệ phần mềm</v>
      </c>
      <c r="D134" s="205" t="s">
        <v>766</v>
      </c>
      <c r="E134" s="204" t="s">
        <v>512</v>
      </c>
    </row>
    <row r="135" spans="1:5" ht="242.25" hidden="1" outlineLevel="3" x14ac:dyDescent="0.2">
      <c r="A135" s="119" t="str">
        <f>'Phụ lục 07'!B134</f>
        <v>LĐQL-16.8</v>
      </c>
      <c r="B135" s="207"/>
      <c r="C135" s="54" t="str">
        <f>'Phụ lục 07'!D134</f>
        <v>Trưởng Phòng thí nghiệm Địa tin học</v>
      </c>
      <c r="D135" s="205" t="s">
        <v>767</v>
      </c>
      <c r="E135" s="204" t="s">
        <v>512</v>
      </c>
    </row>
    <row r="136" spans="1:5" hidden="1" outlineLevel="2" x14ac:dyDescent="0.2">
      <c r="A136" s="119" t="str">
        <f>'Phụ lục 07'!B135</f>
        <v/>
      </c>
      <c r="B136" s="207"/>
      <c r="C136" s="54" t="str">
        <f>'Phụ lục 07'!D135</f>
        <v>Khoa Cơ điện</v>
      </c>
      <c r="D136" s="205"/>
      <c r="E136" s="204"/>
    </row>
    <row r="137" spans="1:5" ht="242.25" hidden="1" outlineLevel="3" x14ac:dyDescent="0.2">
      <c r="A137" s="119" t="str">
        <f>'Phụ lục 07'!B136</f>
        <v>LĐQL-16.9</v>
      </c>
      <c r="B137" s="207"/>
      <c r="C137" s="54" t="str">
        <f>'Phụ lục 07'!D136</f>
        <v>Trưởng Bộ môn Kỹ thuật điện - Điện tử</v>
      </c>
      <c r="D137" s="205" t="s">
        <v>766</v>
      </c>
      <c r="E137" s="204" t="s">
        <v>742</v>
      </c>
    </row>
    <row r="138" spans="1:5" ht="242.25" hidden="1" outlineLevel="3" x14ac:dyDescent="0.2">
      <c r="A138" s="119" t="str">
        <f>'Phụ lục 07'!B137</f>
        <v>LĐQL-16.10</v>
      </c>
      <c r="B138" s="207"/>
      <c r="C138" s="54" t="str">
        <f>'Phụ lục 07'!D137</f>
        <v>Trưởng Bộ môn Kỹ thuật cơ khí</v>
      </c>
      <c r="D138" s="205" t="s">
        <v>766</v>
      </c>
      <c r="E138" s="204" t="s">
        <v>512</v>
      </c>
    </row>
    <row r="139" spans="1:5" ht="242.25" hidden="1" outlineLevel="3" x14ac:dyDescent="0.2">
      <c r="A139" s="119" t="str">
        <f>'Phụ lục 07'!B138</f>
        <v>LĐQL-16.11</v>
      </c>
      <c r="B139" s="207"/>
      <c r="C139" s="54" t="str">
        <f>'Phụ lục 07'!D138</f>
        <v>Trưởng Bộ môn Máy và thiết bị công nghiệp</v>
      </c>
      <c r="D139" s="205" t="s">
        <v>766</v>
      </c>
      <c r="E139" s="204" t="s">
        <v>512</v>
      </c>
    </row>
    <row r="140" spans="1:5" ht="242.25" hidden="1" outlineLevel="3" x14ac:dyDescent="0.2">
      <c r="A140" s="119" t="str">
        <f>'Phụ lục 07'!B139</f>
        <v>LĐQL-16.12</v>
      </c>
      <c r="B140" s="207"/>
      <c r="C140" s="54" t="str">
        <f>'Phụ lục 07'!D139</f>
        <v>Trưởng Bộ môn Điện khí hóa</v>
      </c>
      <c r="D140" s="205" t="s">
        <v>766</v>
      </c>
      <c r="E140" s="204" t="s">
        <v>512</v>
      </c>
    </row>
    <row r="141" spans="1:5" ht="242.25" hidden="1" outlineLevel="3" x14ac:dyDescent="0.2">
      <c r="A141" s="119" t="str">
        <f>'Phụ lục 07'!B140</f>
        <v>LĐQL-16.13</v>
      </c>
      <c r="B141" s="207"/>
      <c r="C141" s="54" t="str">
        <f>'Phụ lục 07'!D140</f>
        <v>Trưởng Bộ môn Tự động hóa xí nghiệp Mỏ và Dầu khí</v>
      </c>
      <c r="D141" s="205" t="s">
        <v>766</v>
      </c>
      <c r="E141" s="204" t="s">
        <v>512</v>
      </c>
    </row>
    <row r="142" spans="1:5" ht="242.25" hidden="1" outlineLevel="3" x14ac:dyDescent="0.2">
      <c r="A142" s="119" t="str">
        <f>'Phụ lục 07'!B141</f>
        <v>LĐQL-16.14</v>
      </c>
      <c r="B142" s="207"/>
      <c r="C142" s="54" t="str">
        <f>'Phụ lục 07'!D141</f>
        <v>Xưởng Trưởng Xưởng Cơ-Điện</v>
      </c>
      <c r="D142" s="205" t="s">
        <v>767</v>
      </c>
      <c r="E142" s="204" t="s">
        <v>512</v>
      </c>
    </row>
    <row r="143" spans="1:5" ht="25.5" hidden="1" outlineLevel="2" x14ac:dyDescent="0.2">
      <c r="A143" s="119" t="str">
        <f>'Phụ lục 07'!B142</f>
        <v/>
      </c>
      <c r="B143" s="207"/>
      <c r="C143" s="54" t="str">
        <f>'Phụ lục 07'!D142</f>
        <v>Khoa Dầu khí và Năng lượng</v>
      </c>
      <c r="D143" s="205"/>
      <c r="E143" s="204"/>
    </row>
    <row r="144" spans="1:5" ht="242.25" hidden="1" outlineLevel="3" x14ac:dyDescent="0.2">
      <c r="A144" s="119" t="str">
        <f>'Phụ lục 07'!B143</f>
        <v>LĐQL-16.15</v>
      </c>
      <c r="B144" s="207"/>
      <c r="C144" s="54" t="str">
        <f>'Phụ lục 07'!D143</f>
        <v>Trưởng bộ môn Địa vật lý</v>
      </c>
      <c r="D144" s="205" t="s">
        <v>766</v>
      </c>
      <c r="E144" s="204" t="s">
        <v>512</v>
      </c>
    </row>
    <row r="145" spans="1:5" ht="242.25" hidden="1" outlineLevel="3" x14ac:dyDescent="0.2">
      <c r="A145" s="119" t="str">
        <f>'Phụ lục 07'!B144</f>
        <v>LĐQL-16.16</v>
      </c>
      <c r="B145" s="207"/>
      <c r="C145" s="54" t="str">
        <f>'Phụ lục 07'!D144</f>
        <v>Trưởng bộ môn Lọc - Hóa dầu</v>
      </c>
      <c r="D145" s="205" t="s">
        <v>766</v>
      </c>
      <c r="E145" s="204" t="s">
        <v>512</v>
      </c>
    </row>
    <row r="146" spans="1:5" ht="242.25" hidden="1" outlineLevel="3" x14ac:dyDescent="0.2">
      <c r="A146" s="119" t="str">
        <f>'Phụ lục 07'!B145</f>
        <v>LĐQL-16.17</v>
      </c>
      <c r="B146" s="207"/>
      <c r="C146" s="54" t="str">
        <f>'Phụ lục 07'!D145</f>
        <v>Trưởng bộ môn Khoan - Khai thác</v>
      </c>
      <c r="D146" s="205" t="s">
        <v>766</v>
      </c>
      <c r="E146" s="204" t="s">
        <v>512</v>
      </c>
    </row>
    <row r="147" spans="1:5" ht="242.25" hidden="1" outlineLevel="3" x14ac:dyDescent="0.2">
      <c r="A147" s="119" t="str">
        <f>'Phụ lục 07'!B146</f>
        <v>LĐQL-16.18</v>
      </c>
      <c r="B147" s="207"/>
      <c r="C147" s="54" t="str">
        <f>'Phụ lục 07'!D146</f>
        <v>Trưởng Bộ môn Thiết bị Dầu khí và Công trình</v>
      </c>
      <c r="D147" s="205" t="s">
        <v>766</v>
      </c>
      <c r="E147" s="204" t="s">
        <v>512</v>
      </c>
    </row>
    <row r="148" spans="1:5" ht="242.25" hidden="1" outlineLevel="3" x14ac:dyDescent="0.2">
      <c r="A148" s="119" t="str">
        <f>'Phụ lục 07'!B147</f>
        <v>LĐQL-16.19</v>
      </c>
      <c r="B148" s="207"/>
      <c r="C148" s="54" t="str">
        <f>'Phụ lục 07'!D147</f>
        <v>Trưởng Bộ môn Địa chất Dầu khí</v>
      </c>
      <c r="D148" s="205" t="s">
        <v>766</v>
      </c>
      <c r="E148" s="204" t="s">
        <v>512</v>
      </c>
    </row>
    <row r="149" spans="1:5" ht="242.25" hidden="1" outlineLevel="3" x14ac:dyDescent="0.2">
      <c r="A149" s="119" t="str">
        <f>'Phụ lục 07'!B148</f>
        <v>LĐQL-16.20</v>
      </c>
      <c r="B149" s="207"/>
      <c r="C149" s="54" t="str">
        <f>'Phụ lục 07'!D148</f>
        <v>Trưởng Phòng Xử lý số liệu Workstation Khoa Dầu khí</v>
      </c>
      <c r="D149" s="205" t="s">
        <v>767</v>
      </c>
      <c r="E149" s="204" t="s">
        <v>512</v>
      </c>
    </row>
    <row r="150" spans="1:5" ht="242.25" hidden="1" outlineLevel="3" x14ac:dyDescent="0.2">
      <c r="A150" s="119" t="str">
        <f>'Phụ lục 07'!B149</f>
        <v>LĐQL-16.21</v>
      </c>
      <c r="B150" s="207"/>
      <c r="C150" s="54" t="str">
        <f>'Phụ lục 07'!D149</f>
        <v>Trưởng Phòng thí nghiệm Khoan - Khai thác</v>
      </c>
      <c r="D150" s="205" t="s">
        <v>767</v>
      </c>
      <c r="E150" s="204" t="s">
        <v>512</v>
      </c>
    </row>
    <row r="151" spans="1:5" ht="242.25" hidden="1" outlineLevel="3" x14ac:dyDescent="0.2">
      <c r="A151" s="119" t="str">
        <f>'Phụ lục 07'!B150</f>
        <v>LĐQL-16.22</v>
      </c>
      <c r="B151" s="207"/>
      <c r="C151" s="54" t="str">
        <f>'Phụ lục 07'!D150</f>
        <v>Trưởng Phòng thí nghiệm Kỹ thuật hóa học và LNG</v>
      </c>
      <c r="D151" s="205" t="s">
        <v>767</v>
      </c>
      <c r="E151" s="204" t="s">
        <v>512</v>
      </c>
    </row>
    <row r="152" spans="1:5" ht="242.25" hidden="1" outlineLevel="3" x14ac:dyDescent="0.2">
      <c r="A152" s="119" t="str">
        <f>'Phụ lục 07'!B151</f>
        <v>LĐQL-16.23</v>
      </c>
      <c r="B152" s="207"/>
      <c r="C152" s="54" t="str">
        <f>'Phụ lục 07'!D151</f>
        <v>Trưởng phòng Thí nghiệm Kỹ thuật địa vật lý</v>
      </c>
      <c r="D152" s="205" t="s">
        <v>767</v>
      </c>
      <c r="E152" s="204" t="s">
        <v>512</v>
      </c>
    </row>
    <row r="153" spans="1:5" ht="242.25" hidden="1" outlineLevel="3" x14ac:dyDescent="0.2">
      <c r="A153" s="119" t="str">
        <f>'Phụ lục 07'!B152</f>
        <v>LĐQL-16.24</v>
      </c>
      <c r="B153" s="207"/>
      <c r="C153" s="54" t="str">
        <f>'Phụ lục 07'!D152</f>
        <v>Trưởng phòng Thí nghiệm Địa chất dầu khí</v>
      </c>
      <c r="D153" s="205" t="s">
        <v>767</v>
      </c>
      <c r="E153" s="204" t="s">
        <v>512</v>
      </c>
    </row>
    <row r="154" spans="1:5" ht="25.5" hidden="1" outlineLevel="2" x14ac:dyDescent="0.2">
      <c r="A154" s="119" t="str">
        <f>'Phụ lục 07'!B153</f>
        <v/>
      </c>
      <c r="B154" s="207"/>
      <c r="C154" s="54" t="str">
        <f>'Phụ lục 07'!D153</f>
        <v>Khoa Giáo dục quốc phòng</v>
      </c>
      <c r="D154" s="205"/>
      <c r="E154" s="204"/>
    </row>
    <row r="155" spans="1:5" ht="242.25" hidden="1" outlineLevel="3" x14ac:dyDescent="0.2">
      <c r="A155" s="119" t="str">
        <f>'Phụ lục 07'!B154</f>
        <v>LĐQL-16.25</v>
      </c>
      <c r="B155" s="207"/>
      <c r="C155" s="54" t="str">
        <f>'Phụ lục 07'!D154</f>
        <v xml:space="preserve"> Trưởng Bộ môn Đường lối quân sự</v>
      </c>
      <c r="D155" s="205" t="s">
        <v>768</v>
      </c>
      <c r="E155" s="204" t="s">
        <v>512</v>
      </c>
    </row>
    <row r="156" spans="1:5" ht="242.25" hidden="1" outlineLevel="3" x14ac:dyDescent="0.2">
      <c r="A156" s="119" t="str">
        <f>'Phụ lục 07'!B155</f>
        <v>LĐQL-16.26</v>
      </c>
      <c r="B156" s="207"/>
      <c r="C156" s="54" t="str">
        <f>'Phụ lục 07'!D155</f>
        <v xml:space="preserve"> Trưởng bộ môn Kỹ thuật quân sự</v>
      </c>
      <c r="D156" s="205" t="s">
        <v>768</v>
      </c>
      <c r="E156" s="204" t="s">
        <v>512</v>
      </c>
    </row>
    <row r="157" spans="1:5" ht="25.5" hidden="1" outlineLevel="2" x14ac:dyDescent="0.2">
      <c r="A157" s="119" t="str">
        <f>'Phụ lục 07'!B156</f>
        <v/>
      </c>
      <c r="B157" s="207"/>
      <c r="C157" s="54" t="str">
        <f>'Phụ lục 07'!D156</f>
        <v>Khoa Khoa học cơ bản</v>
      </c>
      <c r="D157" s="205"/>
      <c r="E157" s="204"/>
    </row>
    <row r="158" spans="1:5" ht="242.25" hidden="1" outlineLevel="3" x14ac:dyDescent="0.2">
      <c r="A158" s="119" t="str">
        <f>'Phụ lục 07'!B157</f>
        <v>LĐQL-16.27</v>
      </c>
      <c r="B158" s="207"/>
      <c r="C158" s="54" t="str">
        <f>'Phụ lục 07'!D157</f>
        <v>Trưởng Bộ môn Toán</v>
      </c>
      <c r="D158" s="205" t="s">
        <v>763</v>
      </c>
      <c r="E158" s="204" t="s">
        <v>512</v>
      </c>
    </row>
    <row r="159" spans="1:5" ht="242.25" hidden="1" outlineLevel="3" x14ac:dyDescent="0.2">
      <c r="A159" s="119" t="str">
        <f>'Phụ lục 07'!B158</f>
        <v>LĐQL-16.28</v>
      </c>
      <c r="B159" s="207"/>
      <c r="C159" s="54" t="str">
        <f>'Phụ lục 07'!D158</f>
        <v>Trưởng Bộ môn Vật lý</v>
      </c>
      <c r="D159" s="205" t="s">
        <v>766</v>
      </c>
      <c r="E159" s="204" t="s">
        <v>512</v>
      </c>
    </row>
    <row r="160" spans="1:5" ht="242.25" hidden="1" outlineLevel="3" x14ac:dyDescent="0.2">
      <c r="A160" s="119" t="str">
        <f>'Phụ lục 07'!B159</f>
        <v>LĐQL-16.29</v>
      </c>
      <c r="B160" s="207"/>
      <c r="C160" s="54" t="str">
        <f>'Phụ lục 07'!D159</f>
        <v>Trưởng Bộ môn Hóa</v>
      </c>
      <c r="D160" s="205" t="s">
        <v>766</v>
      </c>
      <c r="E160" s="204" t="s">
        <v>512</v>
      </c>
    </row>
    <row r="161" spans="1:5" ht="242.25" hidden="1" outlineLevel="3" x14ac:dyDescent="0.2">
      <c r="A161" s="119" t="str">
        <f>'Phụ lục 07'!B160</f>
        <v>LĐQL-16.30</v>
      </c>
      <c r="B161" s="207"/>
      <c r="C161" s="54" t="str">
        <f>'Phụ lục 07'!D160</f>
        <v>Trưởng Bộ môn Hình hoạ</v>
      </c>
      <c r="D161" s="205" t="s">
        <v>763</v>
      </c>
      <c r="E161" s="204" t="s">
        <v>512</v>
      </c>
    </row>
    <row r="162" spans="1:5" ht="242.25" hidden="1" outlineLevel="3" x14ac:dyDescent="0.2">
      <c r="A162" s="119" t="str">
        <f>'Phụ lục 07'!B161</f>
        <v>LĐQL-16.31</v>
      </c>
      <c r="B162" s="207"/>
      <c r="C162" s="54" t="str">
        <f>'Phụ lục 07'!D161</f>
        <v>Trưởng Bộ môn Cơ lý thuyết</v>
      </c>
      <c r="D162" s="205" t="s">
        <v>763</v>
      </c>
      <c r="E162" s="204" t="s">
        <v>512</v>
      </c>
    </row>
    <row r="163" spans="1:5" ht="242.25" hidden="1" outlineLevel="3" x14ac:dyDescent="0.2">
      <c r="A163" s="119" t="str">
        <f>'Phụ lục 07'!B162</f>
        <v>LĐQL-16.32</v>
      </c>
      <c r="B163" s="207"/>
      <c r="C163" s="54" t="str">
        <f>'Phụ lục 07'!D162</f>
        <v>Trưởng Bộ môn Ngoại ngữ</v>
      </c>
      <c r="D163" s="205" t="s">
        <v>763</v>
      </c>
      <c r="E163" s="204" t="s">
        <v>512</v>
      </c>
    </row>
    <row r="164" spans="1:5" ht="242.25" hidden="1" outlineLevel="3" x14ac:dyDescent="0.2">
      <c r="A164" s="119" t="str">
        <f>'Phụ lục 07'!B163</f>
        <v>LĐQL-16.33</v>
      </c>
      <c r="B164" s="207"/>
      <c r="C164" s="54" t="str">
        <f>'Phụ lục 07'!D163</f>
        <v>Trưởng Bộ môn Giáo dục thể chất</v>
      </c>
      <c r="D164" s="205" t="s">
        <v>763</v>
      </c>
      <c r="E164" s="204" t="s">
        <v>512</v>
      </c>
    </row>
    <row r="165" spans="1:5" ht="25.5" hidden="1" outlineLevel="2" x14ac:dyDescent="0.2">
      <c r="A165" s="119" t="str">
        <f>'Phụ lục 07'!B164</f>
        <v/>
      </c>
      <c r="B165" s="207"/>
      <c r="C165" s="54" t="str">
        <f>'Phụ lục 07'!D164</f>
        <v>Khoa KH và KT Địa chất</v>
      </c>
      <c r="D165" s="205"/>
      <c r="E165" s="204"/>
    </row>
    <row r="166" spans="1:5" ht="242.25" hidden="1" outlineLevel="3" x14ac:dyDescent="0.2">
      <c r="A166" s="119" t="str">
        <f>'Phụ lục 07'!B165</f>
        <v>LĐQL-16.34</v>
      </c>
      <c r="B166" s="207"/>
      <c r="C166" s="54" t="str">
        <f>'Phụ lục 07'!D165</f>
        <v xml:space="preserve">Trưởng bộ môn Địa chất </v>
      </c>
      <c r="D166" s="205" t="s">
        <v>766</v>
      </c>
      <c r="E166" s="204" t="s">
        <v>512</v>
      </c>
    </row>
    <row r="167" spans="1:5" ht="242.25" hidden="1" outlineLevel="3" x14ac:dyDescent="0.2">
      <c r="A167" s="119" t="str">
        <f>'Phụ lục 07'!B166</f>
        <v>LĐQL-16.35</v>
      </c>
      <c r="B167" s="207"/>
      <c r="C167" s="54" t="str">
        <f>'Phụ lục 07'!D166</f>
        <v>Trưởng bộ môn Địa chất thủy văn</v>
      </c>
      <c r="D167" s="205" t="s">
        <v>766</v>
      </c>
      <c r="E167" s="204" t="s">
        <v>512</v>
      </c>
    </row>
    <row r="168" spans="1:5" ht="242.25" hidden="1" outlineLevel="3" x14ac:dyDescent="0.2">
      <c r="A168" s="119" t="str">
        <f>'Phụ lục 07'!B167</f>
        <v>LĐQL-16.36</v>
      </c>
      <c r="B168" s="207"/>
      <c r="C168" s="54" t="str">
        <f>'Phụ lục 07'!D167</f>
        <v>Trưởng bộ môn Địa chất công trình</v>
      </c>
      <c r="D168" s="205" t="s">
        <v>766</v>
      </c>
      <c r="E168" s="204" t="s">
        <v>512</v>
      </c>
    </row>
    <row r="169" spans="1:5" ht="242.25" hidden="1" outlineLevel="3" x14ac:dyDescent="0.2">
      <c r="A169" s="119" t="str">
        <f>'Phụ lục 07'!B168</f>
        <v>LĐQL-16.37</v>
      </c>
      <c r="B169" s="207"/>
      <c r="C169" s="54" t="str">
        <f>'Phụ lục 07'!D168</f>
        <v>Trưởng bộ môn Khoáng Thạch - Địa hóa</v>
      </c>
      <c r="D169" s="205" t="s">
        <v>766</v>
      </c>
      <c r="E169" s="204" t="s">
        <v>512</v>
      </c>
    </row>
    <row r="170" spans="1:5" ht="242.25" hidden="1" outlineLevel="3" x14ac:dyDescent="0.2">
      <c r="A170" s="119" t="str">
        <f>'Phụ lục 07'!B169</f>
        <v>LĐQL-16.38</v>
      </c>
      <c r="B170" s="207"/>
      <c r="C170" s="54" t="str">
        <f>'Phụ lục 07'!D169</f>
        <v>Trưởng Bộ môn Tìm kiếm - thăm dò</v>
      </c>
      <c r="D170" s="205" t="s">
        <v>766</v>
      </c>
      <c r="E170" s="204" t="s">
        <v>512</v>
      </c>
    </row>
    <row r="171" spans="1:5" ht="242.25" hidden="1" outlineLevel="3" x14ac:dyDescent="0.2">
      <c r="A171" s="119" t="str">
        <f>'Phụ lục 07'!B170</f>
        <v>LĐQL-16.39</v>
      </c>
      <c r="B171" s="207"/>
      <c r="C171" s="54" t="str">
        <f>'Phụ lục 07'!D170</f>
        <v>Giám đốc Bảo tàng Địa chất</v>
      </c>
      <c r="D171" s="205" t="s">
        <v>767</v>
      </c>
      <c r="E171" s="204" t="s">
        <v>512</v>
      </c>
    </row>
    <row r="172" spans="1:5" ht="25.5" hidden="1" outlineLevel="2" x14ac:dyDescent="0.2">
      <c r="A172" s="119" t="str">
        <f>'Phụ lục 07'!B171</f>
        <v/>
      </c>
      <c r="B172" s="207"/>
      <c r="C172" s="54" t="str">
        <f>'Phụ lục 07'!D171</f>
        <v>Khoa Kinh tế và QTKD</v>
      </c>
      <c r="D172" s="205"/>
      <c r="E172" s="204"/>
    </row>
    <row r="173" spans="1:5" ht="242.25" hidden="1" outlineLevel="3" x14ac:dyDescent="0.2">
      <c r="A173" s="119" t="str">
        <f>'Phụ lục 07'!B172</f>
        <v>LĐQL-16.40</v>
      </c>
      <c r="B173" s="207"/>
      <c r="C173" s="54" t="str">
        <f>'Phụ lục 07'!D172</f>
        <v>Trưởng bộ môn Quản trị doanh nghiệp Địa chất - Dầu Khí</v>
      </c>
      <c r="D173" s="205" t="s">
        <v>766</v>
      </c>
      <c r="E173" s="204" t="s">
        <v>512</v>
      </c>
    </row>
    <row r="174" spans="1:5" ht="242.25" hidden="1" outlineLevel="3" x14ac:dyDescent="0.2">
      <c r="A174" s="119" t="str">
        <f>'Phụ lục 07'!B173</f>
        <v>LĐQL-16.41</v>
      </c>
      <c r="B174" s="207"/>
      <c r="C174" s="54" t="str">
        <f>'Phụ lục 07'!D173</f>
        <v>Trưởng bộ môn Quản trị doanh nghiệp Mỏ</v>
      </c>
      <c r="D174" s="205" t="s">
        <v>766</v>
      </c>
      <c r="E174" s="204" t="s">
        <v>512</v>
      </c>
    </row>
    <row r="175" spans="1:5" ht="242.25" hidden="1" outlineLevel="3" x14ac:dyDescent="0.2">
      <c r="A175" s="119" t="str">
        <f>'Phụ lục 07'!B174</f>
        <v>LĐQL-16.42</v>
      </c>
      <c r="B175" s="207"/>
      <c r="C175" s="54" t="str">
        <f>'Phụ lục 07'!D174</f>
        <v>Trưởng bộ môn Kế toán doanh nghiệp</v>
      </c>
      <c r="D175" s="205" t="s">
        <v>766</v>
      </c>
      <c r="E175" s="204" t="s">
        <v>512</v>
      </c>
    </row>
    <row r="176" spans="1:5" ht="242.25" hidden="1" outlineLevel="3" x14ac:dyDescent="0.2">
      <c r="A176" s="119" t="str">
        <f>'Phụ lục 07'!B175</f>
        <v>LĐQL-16.43</v>
      </c>
      <c r="B176" s="207"/>
      <c r="C176" s="54" t="str">
        <f>'Phụ lục 07'!D175</f>
        <v>Trưởng bộ môn Tài chính - Ngân hàng (Dự kiến)</v>
      </c>
      <c r="D176" s="205" t="s">
        <v>766</v>
      </c>
      <c r="E176" s="204" t="s">
        <v>512</v>
      </c>
    </row>
    <row r="177" spans="1:5" ht="242.25" hidden="1" outlineLevel="3" x14ac:dyDescent="0.2">
      <c r="A177" s="119" t="str">
        <f>'Phụ lục 07'!B176</f>
        <v>LĐQL-16.44</v>
      </c>
      <c r="B177" s="207"/>
      <c r="C177" s="54" t="str">
        <f>'Phụ lục 07'!D176</f>
        <v>Trưởng bộ môn Kinh tế cơ sở</v>
      </c>
      <c r="D177" s="205" t="s">
        <v>763</v>
      </c>
      <c r="E177" s="204" t="s">
        <v>512</v>
      </c>
    </row>
    <row r="178" spans="1:5" ht="242.25" hidden="1" outlineLevel="3" x14ac:dyDescent="0.2">
      <c r="A178" s="119" t="str">
        <f>'Phụ lục 07'!B177</f>
        <v>LĐQL-16.45</v>
      </c>
      <c r="B178" s="207"/>
      <c r="C178" s="54" t="str">
        <f>'Phụ lục 07'!D177</f>
        <v>Trưởng phòng Thực nghiệm Quản trị kinh doanh</v>
      </c>
      <c r="D178" s="205" t="s">
        <v>767</v>
      </c>
      <c r="E178" s="209" t="s">
        <v>512</v>
      </c>
    </row>
    <row r="179" spans="1:5" ht="25.5" hidden="1" outlineLevel="2" x14ac:dyDescent="0.2">
      <c r="A179" s="119" t="str">
        <f>'Phụ lục 07'!B178</f>
        <v/>
      </c>
      <c r="B179" s="207"/>
      <c r="C179" s="54" t="str">
        <f>'Phụ lục 07'!D178</f>
        <v>Khoa Lý luận chính trị</v>
      </c>
      <c r="D179" s="205"/>
      <c r="E179" s="204"/>
    </row>
    <row r="180" spans="1:5" ht="242.25" hidden="1" outlineLevel="3" x14ac:dyDescent="0.2">
      <c r="A180" s="119" t="str">
        <f>'Phụ lục 07'!B179</f>
        <v>LĐQL-16.46</v>
      </c>
      <c r="B180" s="207"/>
      <c r="C180" s="54" t="str">
        <f>'Phụ lục 07'!D179</f>
        <v>Trưởng Bộ môn Kinh tế chính trị và Lịch sử Đảng Cộng sản Việt Nam</v>
      </c>
      <c r="D180" s="205" t="s">
        <v>763</v>
      </c>
      <c r="E180" s="40" t="s">
        <v>512</v>
      </c>
    </row>
    <row r="181" spans="1:5" ht="242.25" hidden="1" outlineLevel="3" x14ac:dyDescent="0.2">
      <c r="A181" s="119" t="str">
        <f>'Phụ lục 07'!B180</f>
        <v>LĐQL-16.47</v>
      </c>
      <c r="B181" s="207"/>
      <c r="C181" s="54" t="str">
        <f>'Phụ lục 07'!D180</f>
        <v>Trưởng Bộ môn Triết học và Pháp luật</v>
      </c>
      <c r="D181" s="205" t="s">
        <v>763</v>
      </c>
      <c r="E181" s="40" t="s">
        <v>512</v>
      </c>
    </row>
    <row r="182" spans="1:5" ht="242.25" hidden="1" outlineLevel="3" x14ac:dyDescent="0.2">
      <c r="A182" s="119" t="str">
        <f>'Phụ lục 07'!B181</f>
        <v>LĐQL-16.48</v>
      </c>
      <c r="B182" s="207"/>
      <c r="C182" s="54" t="str">
        <f>'Phụ lục 07'!D181</f>
        <v>Trưởng Bộ môn Tư tưởng Hồ Chí Minh và Chủ nghĩa xã hội khoa học</v>
      </c>
      <c r="D182" s="205" t="s">
        <v>763</v>
      </c>
      <c r="E182" s="40" t="s">
        <v>512</v>
      </c>
    </row>
    <row r="183" spans="1:5" hidden="1" outlineLevel="2" x14ac:dyDescent="0.2">
      <c r="A183" s="119" t="str">
        <f>'Phụ lục 07'!B182</f>
        <v/>
      </c>
      <c r="B183" s="207"/>
      <c r="C183" s="54" t="str">
        <f>'Phụ lục 07'!D182</f>
        <v>Khoa Mỏ</v>
      </c>
      <c r="D183" s="205"/>
      <c r="E183" s="204"/>
    </row>
    <row r="184" spans="1:5" ht="242.25" hidden="1" outlineLevel="3" x14ac:dyDescent="0.2">
      <c r="A184" s="119" t="str">
        <f>'Phụ lục 07'!B183</f>
        <v>LĐQL-16.49</v>
      </c>
      <c r="B184" s="207"/>
      <c r="C184" s="54" t="str">
        <f>'Phụ lục 07'!D183</f>
        <v>Trưởng Bộ môn Khai thác lộ thiên</v>
      </c>
      <c r="D184" s="205" t="s">
        <v>766</v>
      </c>
      <c r="E184" s="204" t="s">
        <v>512</v>
      </c>
    </row>
    <row r="185" spans="1:5" ht="242.25" hidden="1" outlineLevel="3" x14ac:dyDescent="0.2">
      <c r="A185" s="119" t="str">
        <f>'Phụ lục 07'!B184</f>
        <v>LĐQL-16.50</v>
      </c>
      <c r="B185" s="207"/>
      <c r="C185" s="54" t="str">
        <f>'Phụ lục 07'!D184</f>
        <v>Trưởng Bộ môn Khai thác hầm lò</v>
      </c>
      <c r="D185" s="205" t="s">
        <v>766</v>
      </c>
      <c r="E185" s="204" t="s">
        <v>512</v>
      </c>
    </row>
    <row r="186" spans="1:5" ht="242.25" hidden="1" outlineLevel="3" x14ac:dyDescent="0.2">
      <c r="A186" s="119" t="str">
        <f>'Phụ lục 07'!B185</f>
        <v>LĐQL-16.51</v>
      </c>
      <c r="B186" s="207"/>
      <c r="C186" s="54" t="str">
        <f>'Phụ lục 07'!D185</f>
        <v>Trưởng Bộ môn Tuyển khoáng</v>
      </c>
      <c r="D186" s="205" t="s">
        <v>766</v>
      </c>
      <c r="E186" s="204" t="s">
        <v>512</v>
      </c>
    </row>
    <row r="187" spans="1:5" ht="242.25" hidden="1" outlineLevel="3" x14ac:dyDescent="0.2">
      <c r="A187" s="119" t="str">
        <f>'Phụ lục 07'!B186</f>
        <v>LĐQL-16.52</v>
      </c>
      <c r="B187" s="207"/>
      <c r="C187" s="54" t="str">
        <f>'Phụ lục 07'!D186</f>
        <v>Trưởng bộ môn Sức bền vật liệu</v>
      </c>
      <c r="D187" s="205" t="s">
        <v>763</v>
      </c>
      <c r="E187" s="204" t="s">
        <v>512</v>
      </c>
    </row>
    <row r="188" spans="1:5" hidden="1" outlineLevel="2" x14ac:dyDescent="0.2">
      <c r="A188" s="119" t="str">
        <f>'Phụ lục 07'!B187</f>
        <v/>
      </c>
      <c r="B188" s="207"/>
      <c r="C188" s="54" t="str">
        <f>'Phụ lục 07'!D187</f>
        <v>Khoa Môi trường</v>
      </c>
      <c r="D188" s="205"/>
      <c r="E188" s="204"/>
    </row>
    <row r="189" spans="1:5" ht="242.25" hidden="1" outlineLevel="3" x14ac:dyDescent="0.2">
      <c r="A189" s="119" t="str">
        <f>'Phụ lục 07'!B188</f>
        <v>LĐQL-16.53</v>
      </c>
      <c r="B189" s="207"/>
      <c r="C189" s="54" t="str">
        <f>'Phụ lục 07'!D188</f>
        <v>Trưởng Bộ môn Địa sinh Thái và Công nghệ Môi trường</v>
      </c>
      <c r="D189" s="205" t="s">
        <v>766</v>
      </c>
      <c r="E189" s="54" t="s">
        <v>512</v>
      </c>
    </row>
    <row r="190" spans="1:5" ht="242.25" hidden="1" outlineLevel="3" x14ac:dyDescent="0.2">
      <c r="A190" s="119" t="str">
        <f>'Phụ lục 07'!B189</f>
        <v>LĐQL-16.54</v>
      </c>
      <c r="B190" s="207"/>
      <c r="C190" s="54" t="str">
        <f>'Phụ lục 07'!D189</f>
        <v>Trưởng Bộ môn Quản lý tài nguyên và môi trường</v>
      </c>
      <c r="D190" s="205" t="s">
        <v>766</v>
      </c>
      <c r="E190" s="54" t="s">
        <v>512</v>
      </c>
    </row>
    <row r="191" spans="1:5" ht="242.25" hidden="1" outlineLevel="3" x14ac:dyDescent="0.2">
      <c r="A191" s="119" t="str">
        <f>'Phụ lục 07'!B190</f>
        <v>LĐQL-16.55</v>
      </c>
      <c r="B191" s="207"/>
      <c r="C191" s="54" t="str">
        <f>'Phụ lục 07'!D190</f>
        <v xml:space="preserve">Trưởng Bộ môn Kỹ thuật Môi trường </v>
      </c>
      <c r="D191" s="205" t="s">
        <v>766</v>
      </c>
      <c r="E191" s="54" t="s">
        <v>512</v>
      </c>
    </row>
    <row r="192" spans="1:5" ht="38.25" hidden="1" outlineLevel="2" x14ac:dyDescent="0.2">
      <c r="A192" s="119" t="str">
        <f>'Phụ lục 07'!B191</f>
        <v/>
      </c>
      <c r="B192" s="207"/>
      <c r="C192" s="54" t="str">
        <f>'Phụ lục 07'!D191</f>
        <v>Khoa Trắc địa - Bản đồ và Quản lý đất đai</v>
      </c>
      <c r="D192" s="205"/>
      <c r="E192" s="204"/>
    </row>
    <row r="193" spans="1:5" ht="242.25" hidden="1" outlineLevel="3" x14ac:dyDescent="0.2">
      <c r="A193" s="119" t="str">
        <f>'Phụ lục 07'!B192</f>
        <v>LĐQL-16.56</v>
      </c>
      <c r="B193" s="207"/>
      <c r="C193" s="54" t="str">
        <f>'Phụ lục 07'!D192</f>
        <v>Trưởng Bộ môn Trắc địa mỏ</v>
      </c>
      <c r="D193" s="205" t="s">
        <v>766</v>
      </c>
      <c r="E193" s="204" t="s">
        <v>512</v>
      </c>
    </row>
    <row r="194" spans="1:5" ht="242.25" hidden="1" outlineLevel="3" x14ac:dyDescent="0.2">
      <c r="A194" s="119" t="str">
        <f>'Phụ lục 07'!B193</f>
        <v>LĐQL-16.57</v>
      </c>
      <c r="B194" s="207"/>
      <c r="C194" s="54" t="str">
        <f>'Phụ lục 07'!D193</f>
        <v>Trưởng Bộ môn Địa chính</v>
      </c>
      <c r="D194" s="205" t="s">
        <v>766</v>
      </c>
      <c r="E194" s="204" t="s">
        <v>512</v>
      </c>
    </row>
    <row r="195" spans="1:5" ht="242.25" hidden="1" outlineLevel="3" x14ac:dyDescent="0.2">
      <c r="A195" s="119" t="str">
        <f>'Phụ lục 07'!B194</f>
        <v>LĐQL-16.58</v>
      </c>
      <c r="B195" s="207"/>
      <c r="C195" s="54" t="str">
        <f>'Phụ lục 07'!D194</f>
        <v>Trưởng Bộ môn Đo ảnh và Viễn thám</v>
      </c>
      <c r="D195" s="205" t="s">
        <v>766</v>
      </c>
      <c r="E195" s="204" t="s">
        <v>512</v>
      </c>
    </row>
    <row r="196" spans="1:5" ht="242.25" hidden="1" outlineLevel="3" x14ac:dyDescent="0.2">
      <c r="A196" s="119" t="str">
        <f>'Phụ lục 07'!B195</f>
        <v>LĐQL-16.59</v>
      </c>
      <c r="B196" s="207"/>
      <c r="C196" s="54" t="str">
        <f>'Phụ lục 07'!D195</f>
        <v>Trưởng Bộ môn Trắc địa cao cấp</v>
      </c>
      <c r="D196" s="205" t="s">
        <v>766</v>
      </c>
      <c r="E196" s="204" t="s">
        <v>512</v>
      </c>
    </row>
    <row r="197" spans="1:5" ht="242.25" hidden="1" outlineLevel="3" x14ac:dyDescent="0.2">
      <c r="A197" s="119" t="str">
        <f>'Phụ lục 07'!B196</f>
        <v>LĐQL-16.60</v>
      </c>
      <c r="B197" s="207"/>
      <c r="C197" s="54" t="str">
        <f>'Phụ lục 07'!D196</f>
        <v>Trưởng Bộ môn Bản đồ</v>
      </c>
      <c r="D197" s="205" t="s">
        <v>766</v>
      </c>
      <c r="E197" s="204" t="s">
        <v>512</v>
      </c>
    </row>
    <row r="198" spans="1:5" ht="242.25" hidden="1" outlineLevel="3" x14ac:dyDescent="0.2">
      <c r="A198" s="119" t="str">
        <f>'Phụ lục 07'!B197</f>
        <v>LĐQL-16.61</v>
      </c>
      <c r="B198" s="207"/>
      <c r="C198" s="54" t="str">
        <f>'Phụ lục 07'!D197</f>
        <v>Trưởng Bộ môn Trắc địa công trình</v>
      </c>
      <c r="D198" s="205" t="s">
        <v>766</v>
      </c>
      <c r="E198" s="204" t="s">
        <v>512</v>
      </c>
    </row>
    <row r="199" spans="1:5" ht="242.25" hidden="1" outlineLevel="3" x14ac:dyDescent="0.2">
      <c r="A199" s="119" t="str">
        <f>'Phụ lục 07'!B198</f>
        <v>LĐQL-16.62</v>
      </c>
      <c r="B199" s="207"/>
      <c r="C199" s="54" t="str">
        <f>'Phụ lục 07'!D198</f>
        <v>Trưởng Bộ môn Trắc địa Phổ thông và sai số</v>
      </c>
      <c r="D199" s="205" t="s">
        <v>766</v>
      </c>
      <c r="E199" s="204" t="s">
        <v>512</v>
      </c>
    </row>
    <row r="200" spans="1:5" ht="242.25" hidden="1" outlineLevel="3" x14ac:dyDescent="0.2">
      <c r="A200" s="119" t="str">
        <f>'Phụ lục 07'!B199</f>
        <v>LĐQL-16.63</v>
      </c>
      <c r="B200" s="207"/>
      <c r="C200" s="54" t="str">
        <f>'Phụ lục 07'!D199</f>
        <v>Trưởng phòng thí nghiệm Dữ liệu và Thông tin đất đai - ngành Quản lý đất đai</v>
      </c>
      <c r="D200" s="205" t="s">
        <v>767</v>
      </c>
      <c r="E200" s="204" t="s">
        <v>512</v>
      </c>
    </row>
    <row r="201" spans="1:5" ht="242.25" hidden="1" outlineLevel="3" x14ac:dyDescent="0.2">
      <c r="A201" s="119" t="str">
        <f>'Phụ lục 07'!B200</f>
        <v>LĐQL-16.64</v>
      </c>
      <c r="B201" s="207"/>
      <c r="C201" s="54" t="str">
        <f>'Phụ lục 07'!D200</f>
        <v>Trưởng phòng thí nghiệm Công nghệ Địa tin học</v>
      </c>
      <c r="D201" s="205" t="s">
        <v>767</v>
      </c>
      <c r="E201" s="204" t="s">
        <v>512</v>
      </c>
    </row>
    <row r="202" spans="1:5" ht="242.25" hidden="1" outlineLevel="3" x14ac:dyDescent="0.2">
      <c r="A202" s="119" t="str">
        <f>'Phụ lục 07'!B201</f>
        <v>LĐQL-16.65</v>
      </c>
      <c r="B202" s="207"/>
      <c r="C202" s="54" t="str">
        <f>'Phụ lục 07'!D201</f>
        <v>Trưởng phòng Thí nghiệm Công nghệ và xử lý số liệu Địa không gian</v>
      </c>
      <c r="D202" s="205" t="s">
        <v>767</v>
      </c>
      <c r="E202" s="204" t="s">
        <v>512</v>
      </c>
    </row>
    <row r="203" spans="1:5" ht="242.25" hidden="1" outlineLevel="3" x14ac:dyDescent="0.2">
      <c r="A203" s="119" t="str">
        <f>'Phụ lục 07'!B202</f>
        <v>LĐQL-16.66</v>
      </c>
      <c r="B203" s="207"/>
      <c r="C203" s="54" t="str">
        <f>'Phụ lục 07'!D202</f>
        <v>Trưởng phòng thí nghiệm ngành Quản lý phát triển đô thị và BĐS</v>
      </c>
      <c r="D203" s="205" t="s">
        <v>767</v>
      </c>
      <c r="E203" s="204" t="s">
        <v>512</v>
      </c>
    </row>
    <row r="204" spans="1:5" hidden="1" outlineLevel="2" x14ac:dyDescent="0.2">
      <c r="A204" s="119" t="str">
        <f>'Phụ lục 07'!B203</f>
        <v/>
      </c>
      <c r="B204" s="207"/>
      <c r="C204" s="54" t="str">
        <f>'Phụ lục 07'!D203</f>
        <v>Khoa Xây dựng</v>
      </c>
      <c r="D204" s="205"/>
      <c r="E204" s="204"/>
    </row>
    <row r="205" spans="1:5" ht="242.25" hidden="1" outlineLevel="3" x14ac:dyDescent="0.2">
      <c r="A205" s="119" t="str">
        <f>'Phụ lục 07'!B204</f>
        <v>LĐQL-16.67</v>
      </c>
      <c r="B205" s="207"/>
      <c r="C205" s="54" t="str">
        <f>'Phụ lục 07'!D204</f>
        <v>Trưởng bộ môn Kỹ thuật xây dựng</v>
      </c>
      <c r="D205" s="205" t="s">
        <v>766</v>
      </c>
      <c r="E205" s="204" t="s">
        <v>512</v>
      </c>
    </row>
    <row r="206" spans="1:5" ht="242.25" hidden="1" outlineLevel="3" x14ac:dyDescent="0.2">
      <c r="A206" s="119" t="str">
        <f>'Phụ lục 07'!B205</f>
        <v>LĐQL-16.68</v>
      </c>
      <c r="B206" s="207"/>
      <c r="C206" s="54" t="str">
        <f>'Phụ lục 07'!D205</f>
        <v>Trưởng bộ môn Xây dựng Công trình ngầm &amp; Mỏ</v>
      </c>
      <c r="D206" s="205" t="s">
        <v>766</v>
      </c>
      <c r="E206" s="204" t="s">
        <v>512</v>
      </c>
    </row>
    <row r="207" spans="1:5" ht="242.25" hidden="1" outlineLevel="3" x14ac:dyDescent="0.2">
      <c r="A207" s="119" t="str">
        <f>'Phụ lục 07'!B206</f>
        <v>LĐQL-16.69</v>
      </c>
      <c r="B207" s="207"/>
      <c r="C207" s="54" t="str">
        <f>'Phụ lục 07'!D206</f>
        <v>Trưởng bộ môn Xây dựng hạ tầng cơ sở</v>
      </c>
      <c r="D207" s="205" t="s">
        <v>766</v>
      </c>
      <c r="E207" s="204" t="s">
        <v>512</v>
      </c>
    </row>
    <row r="208" spans="1:5" ht="38.25" hidden="1" outlineLevel="2" x14ac:dyDescent="0.2">
      <c r="A208" s="119" t="str">
        <f>'Phụ lục 07'!B207</f>
        <v/>
      </c>
      <c r="B208" s="207"/>
      <c r="C208" s="54" t="str">
        <f>'Phụ lục 07'!D207</f>
        <v>Trung tâm Phân tích, Thí nghiệm Công nghệ cao</v>
      </c>
      <c r="D208" s="205"/>
      <c r="E208" s="204"/>
    </row>
    <row r="209" spans="1:5" ht="242.25" hidden="1" outlineLevel="3" x14ac:dyDescent="0.2">
      <c r="A209" s="119" t="str">
        <f>'Phụ lục 07'!B208</f>
        <v>LĐQL-16.70</v>
      </c>
      <c r="B209" s="207"/>
      <c r="C209" s="54" t="str">
        <f>'Phụ lục 07'!D208</f>
        <v>Quản lý phòng Gia công mẫu</v>
      </c>
      <c r="D209" s="205" t="s">
        <v>767</v>
      </c>
      <c r="E209" s="204" t="s">
        <v>512</v>
      </c>
    </row>
    <row r="210" spans="1:5" ht="242.25" hidden="1" outlineLevel="3" x14ac:dyDescent="0.2">
      <c r="A210" s="119" t="str">
        <f>'Phụ lục 07'!B209</f>
        <v>LĐQL-16.71</v>
      </c>
      <c r="B210" s="207"/>
      <c r="C210" s="54" t="str">
        <f>'Phụ lục 07'!D209</f>
        <v>Quản lý phòng Kính hiển vi điện tử quét (SEM)</v>
      </c>
      <c r="D210" s="205" t="s">
        <v>767</v>
      </c>
      <c r="E210" s="204" t="s">
        <v>512</v>
      </c>
    </row>
    <row r="211" spans="1:5" ht="242.25" hidden="1" outlineLevel="3" x14ac:dyDescent="0.2">
      <c r="A211" s="119" t="str">
        <f>'Phụ lục 07'!B210</f>
        <v>LĐQL-16.72</v>
      </c>
      <c r="B211" s="207"/>
      <c r="C211" s="54" t="str">
        <f>'Phụ lục 07'!D210</f>
        <v>Quản lý phòng LA-ICP-MS</v>
      </c>
      <c r="D211" s="205" t="s">
        <v>767</v>
      </c>
      <c r="E211" s="204" t="s">
        <v>512</v>
      </c>
    </row>
    <row r="212" spans="1:5" ht="242.25" hidden="1" outlineLevel="3" x14ac:dyDescent="0.2">
      <c r="A212" s="119" t="str">
        <f>'Phụ lục 07'!B211</f>
        <v>LĐQL-16.73</v>
      </c>
      <c r="B212" s="207"/>
      <c r="C212" s="54" t="str">
        <f>'Phụ lục 07'!D211</f>
        <v>Quản lý phòng Dầu khí khối thượng nguồn</v>
      </c>
      <c r="D212" s="205" t="s">
        <v>767</v>
      </c>
      <c r="E212" s="204" t="s">
        <v>512</v>
      </c>
    </row>
    <row r="213" spans="1:5" ht="242.25" hidden="1" outlineLevel="3" x14ac:dyDescent="0.2">
      <c r="A213" s="119" t="str">
        <f>'Phụ lục 07'!B212</f>
        <v>LĐQL-16.74</v>
      </c>
      <c r="B213" s="207"/>
      <c r="C213" s="54" t="str">
        <f>'Phụ lục 07'!D212</f>
        <v>Quản lý phòng Địa chất thủy văn - Môi trường</v>
      </c>
      <c r="D213" s="205" t="s">
        <v>767</v>
      </c>
      <c r="E213" s="204" t="s">
        <v>512</v>
      </c>
    </row>
    <row r="214" spans="1:5" ht="242.25" hidden="1" outlineLevel="3" x14ac:dyDescent="0.2">
      <c r="A214" s="119" t="str">
        <f>'Phụ lục 07'!B213</f>
        <v>LĐQL-16.75</v>
      </c>
      <c r="B214" s="207"/>
      <c r="C214" s="54" t="str">
        <f>'Phụ lục 07'!D213</f>
        <v>Quản lý phòng Vật liệu tiên tiến</v>
      </c>
      <c r="D214" s="205" t="s">
        <v>767</v>
      </c>
      <c r="E214" s="204" t="s">
        <v>512</v>
      </c>
    </row>
    <row r="215" spans="1:5" ht="76.5" hidden="1" outlineLevel="1" collapsed="1" x14ac:dyDescent="0.2">
      <c r="A215" s="119" t="str">
        <f>'Phụ lục 07'!A214</f>
        <v>LĐQL-17</v>
      </c>
      <c r="B215" s="54" t="str">
        <f>'Phụ lục 07'!D214</f>
        <v>Phó Trưởng khoa thuộc Phân hiệu, Phó Trưởng phòng thí nghiệm và tương đương</v>
      </c>
      <c r="C215" s="54"/>
      <c r="D215" s="205"/>
      <c r="E215" s="204"/>
    </row>
    <row r="216" spans="1:5" ht="25.5" hidden="1" outlineLevel="2" x14ac:dyDescent="0.2">
      <c r="A216" s="119"/>
      <c r="B216" s="207"/>
      <c r="C216" s="54" t="str">
        <f>'Phụ lục 07'!D215</f>
        <v>Khoa Công nghệ thông tin</v>
      </c>
      <c r="D216" s="205"/>
      <c r="E216" s="204"/>
    </row>
    <row r="217" spans="1:5" ht="242.25" hidden="1" outlineLevel="3" x14ac:dyDescent="0.2">
      <c r="A217" s="119" t="str">
        <f>'Phụ lục 07'!B216</f>
        <v>LĐQL-17.1</v>
      </c>
      <c r="B217" s="207"/>
      <c r="C217" s="54" t="str">
        <f>'Phụ lục 07'!D216</f>
        <v>Phó Trưởng Bộ môn Hệ thống thông tin tri thức</v>
      </c>
      <c r="D217" s="205" t="s">
        <v>763</v>
      </c>
      <c r="E217" s="204" t="s">
        <v>512</v>
      </c>
    </row>
    <row r="218" spans="1:5" ht="242.25" hidden="1" outlineLevel="3" x14ac:dyDescent="0.2">
      <c r="A218" s="119" t="str">
        <f>'Phụ lục 07'!B217</f>
        <v>LĐQL-17.2</v>
      </c>
      <c r="B218" s="207"/>
      <c r="C218" s="54" t="str">
        <f>'Phụ lục 07'!D217</f>
        <v>Phó Trưởng  Bộ môn Khoa học máy tính</v>
      </c>
      <c r="D218" s="205" t="s">
        <v>763</v>
      </c>
      <c r="E218" s="204" t="s">
        <v>512</v>
      </c>
    </row>
    <row r="219" spans="1:5" ht="242.25" hidden="1" outlineLevel="3" x14ac:dyDescent="0.2">
      <c r="A219" s="119" t="str">
        <f>'Phụ lục 07'!B218</f>
        <v>LĐQL-17.3</v>
      </c>
      <c r="B219" s="207"/>
      <c r="C219" s="54" t="str">
        <f>'Phụ lục 07'!D218</f>
        <v>Phó Ttrưởng Bộ môn Mạng Máy tính</v>
      </c>
      <c r="D219" s="205" t="s">
        <v>763</v>
      </c>
      <c r="E219" s="204" t="s">
        <v>512</v>
      </c>
    </row>
    <row r="220" spans="1:5" ht="242.25" hidden="1" outlineLevel="3" x14ac:dyDescent="0.2">
      <c r="A220" s="119" t="str">
        <f>'Phụ lục 07'!B219</f>
        <v>LĐQL-17.4</v>
      </c>
      <c r="B220" s="207"/>
      <c r="C220" s="54" t="str">
        <f>'Phụ lục 07'!D219</f>
        <v>Phó Trưởng Bộ môn Tin học Kinh tế</v>
      </c>
      <c r="D220" s="205" t="s">
        <v>763</v>
      </c>
      <c r="E220" s="204" t="s">
        <v>512</v>
      </c>
    </row>
    <row r="221" spans="1:5" ht="242.25" hidden="1" outlineLevel="3" x14ac:dyDescent="0.2">
      <c r="A221" s="119" t="str">
        <f>'Phụ lục 07'!B220</f>
        <v>LĐQL-17.5</v>
      </c>
      <c r="B221" s="207"/>
      <c r="C221" s="54" t="str">
        <f>'Phụ lục 07'!D220</f>
        <v>Phó Trưởng Bộ môn Tin học Trắc địa</v>
      </c>
      <c r="D221" s="205" t="s">
        <v>763</v>
      </c>
      <c r="E221" s="204" t="s">
        <v>512</v>
      </c>
    </row>
    <row r="222" spans="1:5" ht="242.25" hidden="1" outlineLevel="3" x14ac:dyDescent="0.2">
      <c r="A222" s="119" t="str">
        <f>'Phụ lục 07'!B221</f>
        <v>LĐQL-17.6</v>
      </c>
      <c r="B222" s="207"/>
      <c r="C222" s="54" t="str">
        <f>'Phụ lục 07'!D221</f>
        <v>Phó Trưởng Bộ môn Tin học Địa chất</v>
      </c>
      <c r="D222" s="205" t="s">
        <v>763</v>
      </c>
      <c r="E222" s="204" t="s">
        <v>512</v>
      </c>
    </row>
    <row r="223" spans="1:5" ht="242.25" hidden="1" outlineLevel="3" x14ac:dyDescent="0.2">
      <c r="A223" s="119" t="str">
        <f>'Phụ lục 07'!B222</f>
        <v>LĐQL-17.7</v>
      </c>
      <c r="B223" s="207"/>
      <c r="C223" s="54" t="str">
        <f>'Phụ lục 07'!D222</f>
        <v>Phó Trưởng Bộ môn Công nghệ phần mềm</v>
      </c>
      <c r="D223" s="205" t="s">
        <v>763</v>
      </c>
      <c r="E223" s="204" t="s">
        <v>512</v>
      </c>
    </row>
    <row r="224" spans="1:5" ht="242.25" hidden="1" outlineLevel="3" x14ac:dyDescent="0.2">
      <c r="A224" s="119" t="str">
        <f>'Phụ lục 07'!B223</f>
        <v>LĐQL-17.8</v>
      </c>
      <c r="B224" s="207"/>
      <c r="C224" s="54" t="str">
        <f>'Phụ lục 07'!D223</f>
        <v>Phó Trưởng Phòng thí nghiệm Địa tin học</v>
      </c>
      <c r="D224" s="205" t="s">
        <v>767</v>
      </c>
      <c r="E224" s="204" t="s">
        <v>512</v>
      </c>
    </row>
    <row r="225" spans="1:5" hidden="1" outlineLevel="2" x14ac:dyDescent="0.2">
      <c r="A225" s="119" t="str">
        <f>'Phụ lục 07'!B224</f>
        <v/>
      </c>
      <c r="B225" s="207"/>
      <c r="C225" s="54" t="str">
        <f>'Phụ lục 07'!D224</f>
        <v>Khoa Cơ điện</v>
      </c>
      <c r="D225" s="205"/>
      <c r="E225" s="204"/>
    </row>
    <row r="226" spans="1:5" ht="242.25" hidden="1" outlineLevel="3" x14ac:dyDescent="0.2">
      <c r="A226" s="119" t="str">
        <f>'Phụ lục 07'!B225</f>
        <v>LĐQL-17.9</v>
      </c>
      <c r="B226" s="207"/>
      <c r="C226" s="54" t="str">
        <f>'Phụ lục 07'!D225</f>
        <v>Phó Trưởng Bộ môn Kỹ thuật điện - Điện tử</v>
      </c>
      <c r="D226" s="205" t="s">
        <v>763</v>
      </c>
      <c r="E226" s="204" t="s">
        <v>512</v>
      </c>
    </row>
    <row r="227" spans="1:5" ht="242.25" hidden="1" outlineLevel="3" x14ac:dyDescent="0.2">
      <c r="A227" s="119" t="str">
        <f>'Phụ lục 07'!B226</f>
        <v>LĐQL-17.10</v>
      </c>
      <c r="B227" s="207"/>
      <c r="C227" s="54" t="str">
        <f>'Phụ lục 07'!D226</f>
        <v>Phó Trưởng Bộ môn Kỹ thuật cơ khí</v>
      </c>
      <c r="D227" s="205" t="s">
        <v>763</v>
      </c>
      <c r="E227" s="204" t="s">
        <v>512</v>
      </c>
    </row>
    <row r="228" spans="1:5" ht="242.25" hidden="1" outlineLevel="3" x14ac:dyDescent="0.2">
      <c r="A228" s="119" t="str">
        <f>'Phụ lục 07'!B227</f>
        <v>LĐQL-17.11</v>
      </c>
      <c r="B228" s="207"/>
      <c r="C228" s="54" t="str">
        <f>'Phụ lục 07'!D227</f>
        <v>Phó Trưởng Bộ môn Máy và thiết bị công nghiệp</v>
      </c>
      <c r="D228" s="205" t="s">
        <v>763</v>
      </c>
      <c r="E228" s="204" t="s">
        <v>512</v>
      </c>
    </row>
    <row r="229" spans="1:5" ht="242.25" hidden="1" outlineLevel="3" x14ac:dyDescent="0.2">
      <c r="A229" s="119" t="str">
        <f>'Phụ lục 07'!B228</f>
        <v>LĐQL-17.12</v>
      </c>
      <c r="B229" s="207"/>
      <c r="C229" s="54" t="str">
        <f>'Phụ lục 07'!D228</f>
        <v>Phó Trưởng Bộ môn Điện khí hóa</v>
      </c>
      <c r="D229" s="205" t="s">
        <v>763</v>
      </c>
      <c r="E229" s="204" t="s">
        <v>512</v>
      </c>
    </row>
    <row r="230" spans="1:5" ht="242.25" hidden="1" outlineLevel="3" x14ac:dyDescent="0.2">
      <c r="A230" s="119" t="str">
        <f>'Phụ lục 07'!B229</f>
        <v>LĐQL-17.13</v>
      </c>
      <c r="B230" s="207"/>
      <c r="C230" s="54" t="str">
        <f>'Phụ lục 07'!D229</f>
        <v>Phó Trưởng Bộ môn Tự động hóa xí nghiệp Mỏ và Dầu khí</v>
      </c>
      <c r="D230" s="205" t="s">
        <v>763</v>
      </c>
      <c r="E230" s="204" t="s">
        <v>512</v>
      </c>
    </row>
    <row r="231" spans="1:5" ht="25.5" hidden="1" outlineLevel="2" x14ac:dyDescent="0.2">
      <c r="A231" s="119" t="str">
        <f>'Phụ lục 07'!B230</f>
        <v/>
      </c>
      <c r="B231" s="207"/>
      <c r="C231" s="54" t="str">
        <f>'Phụ lục 07'!D230</f>
        <v>Khoa Dầu khí và Năng lượng</v>
      </c>
      <c r="D231" s="205"/>
      <c r="E231" s="204"/>
    </row>
    <row r="232" spans="1:5" ht="242.25" hidden="1" outlineLevel="3" x14ac:dyDescent="0.2">
      <c r="A232" s="119" t="str">
        <f>'Phụ lục 07'!B231</f>
        <v>LĐQL-17.14</v>
      </c>
      <c r="B232" s="207"/>
      <c r="C232" s="54" t="str">
        <f>'Phụ lục 07'!D231</f>
        <v>Phó trưởng bộ môn Địa vật lý</v>
      </c>
      <c r="D232" s="205" t="s">
        <v>763</v>
      </c>
      <c r="E232" s="204" t="s">
        <v>512</v>
      </c>
    </row>
    <row r="233" spans="1:5" ht="242.25" hidden="1" outlineLevel="3" x14ac:dyDescent="0.2">
      <c r="A233" s="119" t="str">
        <f>'Phụ lục 07'!B232</f>
        <v>LĐQL-17.15</v>
      </c>
      <c r="B233" s="207"/>
      <c r="C233" s="54" t="str">
        <f>'Phụ lục 07'!D232</f>
        <v>Phó trưởng bộ môn Lọc - Hóa dầu</v>
      </c>
      <c r="D233" s="205" t="s">
        <v>763</v>
      </c>
      <c r="E233" s="204" t="s">
        <v>512</v>
      </c>
    </row>
    <row r="234" spans="1:5" ht="242.25" hidden="1" outlineLevel="3" x14ac:dyDescent="0.2">
      <c r="A234" s="119" t="str">
        <f>'Phụ lục 07'!B233</f>
        <v>LĐQL-17.16</v>
      </c>
      <c r="B234" s="207"/>
      <c r="C234" s="54" t="str">
        <f>'Phụ lục 07'!D233</f>
        <v>Phó trưởng bộ môn Khoan - Khai thác</v>
      </c>
      <c r="D234" s="205" t="s">
        <v>763</v>
      </c>
      <c r="E234" s="204" t="s">
        <v>512</v>
      </c>
    </row>
    <row r="235" spans="1:5" ht="242.25" hidden="1" outlineLevel="3" x14ac:dyDescent="0.2">
      <c r="A235" s="119" t="str">
        <f>'Phụ lục 07'!B234</f>
        <v>LĐQL-17.17</v>
      </c>
      <c r="B235" s="207"/>
      <c r="C235" s="54" t="str">
        <f>'Phụ lục 07'!D234</f>
        <v>Phó trưởng Bộ môn Thiết bị Dầu khí và Công trình</v>
      </c>
      <c r="D235" s="205" t="s">
        <v>763</v>
      </c>
      <c r="E235" s="204" t="s">
        <v>512</v>
      </c>
    </row>
    <row r="236" spans="1:5" ht="242.25" hidden="1" outlineLevel="3" x14ac:dyDescent="0.2">
      <c r="A236" s="119" t="str">
        <f>'Phụ lục 07'!B235</f>
        <v>LĐQL-17.18</v>
      </c>
      <c r="B236" s="207"/>
      <c r="C236" s="54" t="str">
        <f>'Phụ lục 07'!D235</f>
        <v>Phó Trưởng Bộ môn Địa chất dầu khí</v>
      </c>
      <c r="D236" s="205" t="s">
        <v>763</v>
      </c>
      <c r="E236" s="204" t="s">
        <v>512</v>
      </c>
    </row>
    <row r="237" spans="1:5" ht="25.5" hidden="1" outlineLevel="2" x14ac:dyDescent="0.2">
      <c r="A237" s="119" t="str">
        <f>'Phụ lục 07'!B236</f>
        <v/>
      </c>
      <c r="B237" s="207"/>
      <c r="C237" s="54" t="str">
        <f>'Phụ lục 07'!D236</f>
        <v>Khoa Khoa học cơ bản</v>
      </c>
      <c r="D237" s="205"/>
      <c r="E237" s="204"/>
    </row>
    <row r="238" spans="1:5" ht="242.25" hidden="1" outlineLevel="3" x14ac:dyDescent="0.2">
      <c r="A238" s="119" t="str">
        <f>'Phụ lục 07'!B237</f>
        <v>LĐQL-17.19</v>
      </c>
      <c r="B238" s="207"/>
      <c r="C238" s="54" t="str">
        <f>'Phụ lục 07'!D237</f>
        <v>Phó Trưởng Bộ môn Toán</v>
      </c>
      <c r="D238" s="205" t="s">
        <v>763</v>
      </c>
      <c r="E238" s="204" t="s">
        <v>512</v>
      </c>
    </row>
    <row r="239" spans="1:5" ht="242.25" hidden="1" outlineLevel="3" x14ac:dyDescent="0.2">
      <c r="A239" s="119" t="str">
        <f>'Phụ lục 07'!B238</f>
        <v>LĐQL-17.20</v>
      </c>
      <c r="B239" s="207"/>
      <c r="C239" s="54" t="str">
        <f>'Phụ lục 07'!D238</f>
        <v>Phó Trưởng Bộ môn Vật lý</v>
      </c>
      <c r="D239" s="205" t="s">
        <v>763</v>
      </c>
      <c r="E239" s="204" t="s">
        <v>512</v>
      </c>
    </row>
    <row r="240" spans="1:5" ht="242.25" hidden="1" outlineLevel="3" x14ac:dyDescent="0.2">
      <c r="A240" s="119" t="str">
        <f>'Phụ lục 07'!B239</f>
        <v>LĐQL-17.21</v>
      </c>
      <c r="B240" s="207"/>
      <c r="C240" s="54" t="str">
        <f>'Phụ lục 07'!D239</f>
        <v>Phó Trưởng Bộ môn Hóa</v>
      </c>
      <c r="D240" s="205" t="s">
        <v>763</v>
      </c>
      <c r="E240" s="204" t="s">
        <v>512</v>
      </c>
    </row>
    <row r="241" spans="1:5" ht="242.25" hidden="1" outlineLevel="3" x14ac:dyDescent="0.2">
      <c r="A241" s="119" t="str">
        <f>'Phụ lục 07'!B240</f>
        <v>LĐQL-17.22</v>
      </c>
      <c r="B241" s="207"/>
      <c r="C241" s="54" t="str">
        <f>'Phụ lục 07'!D240</f>
        <v>Phó Trưởng Bộ môn Hình hoạ</v>
      </c>
      <c r="D241" s="205" t="s">
        <v>763</v>
      </c>
      <c r="E241" s="204" t="s">
        <v>512</v>
      </c>
    </row>
    <row r="242" spans="1:5" ht="242.25" hidden="1" outlineLevel="3" x14ac:dyDescent="0.2">
      <c r="A242" s="119" t="str">
        <f>'Phụ lục 07'!B241</f>
        <v>LĐQL-17.23</v>
      </c>
      <c r="B242" s="207"/>
      <c r="C242" s="54" t="str">
        <f>'Phụ lục 07'!D241</f>
        <v>Phó Trưởng Bộ môn Cơ lý thuyết</v>
      </c>
      <c r="D242" s="205" t="s">
        <v>763</v>
      </c>
      <c r="E242" s="204" t="s">
        <v>512</v>
      </c>
    </row>
    <row r="243" spans="1:5" ht="242.25" hidden="1" outlineLevel="3" x14ac:dyDescent="0.2">
      <c r="A243" s="119" t="str">
        <f>'Phụ lục 07'!B242</f>
        <v>LĐQL-17.24</v>
      </c>
      <c r="B243" s="207"/>
      <c r="C243" s="54" t="str">
        <f>'Phụ lục 07'!D242</f>
        <v>Phó Trưởng Bộ môn Ngoại ngữ</v>
      </c>
      <c r="D243" s="205" t="s">
        <v>763</v>
      </c>
      <c r="E243" s="204" t="s">
        <v>512</v>
      </c>
    </row>
    <row r="244" spans="1:5" ht="242.25" hidden="1" outlineLevel="3" x14ac:dyDescent="0.2">
      <c r="A244" s="119" t="str">
        <f>'Phụ lục 07'!B243</f>
        <v>LĐQL-17.25</v>
      </c>
      <c r="B244" s="207"/>
      <c r="C244" s="54" t="str">
        <f>'Phụ lục 07'!D243</f>
        <v>Phó Trưởng Bộ môn Giáo dục thể chất</v>
      </c>
      <c r="D244" s="205" t="s">
        <v>763</v>
      </c>
      <c r="E244" s="204" t="s">
        <v>512</v>
      </c>
    </row>
    <row r="245" spans="1:5" ht="25.5" hidden="1" outlineLevel="2" x14ac:dyDescent="0.2">
      <c r="A245" s="119" t="str">
        <f>'Phụ lục 07'!B244</f>
        <v/>
      </c>
      <c r="B245" s="207"/>
      <c r="C245" s="54" t="str">
        <f>'Phụ lục 07'!D244</f>
        <v>Khoa KH và KT Địa chất</v>
      </c>
      <c r="D245" s="205"/>
      <c r="E245" s="204"/>
    </row>
    <row r="246" spans="1:5" ht="242.25" hidden="1" outlineLevel="3" x14ac:dyDescent="0.2">
      <c r="A246" s="119" t="str">
        <f>'Phụ lục 07'!B245</f>
        <v>LĐQL-17.26</v>
      </c>
      <c r="B246" s="207"/>
      <c r="C246" s="54" t="str">
        <f>'Phụ lục 07'!D245</f>
        <v xml:space="preserve">Phó trưởng bộ môn Địa chất </v>
      </c>
      <c r="D246" s="205" t="s">
        <v>763</v>
      </c>
      <c r="E246" s="204" t="s">
        <v>512</v>
      </c>
    </row>
    <row r="247" spans="1:5" ht="242.25" hidden="1" outlineLevel="3" x14ac:dyDescent="0.2">
      <c r="A247" s="119" t="str">
        <f>'Phụ lục 07'!B246</f>
        <v>LĐQL-17.27</v>
      </c>
      <c r="B247" s="207"/>
      <c r="C247" s="54" t="str">
        <f>'Phụ lục 07'!D246</f>
        <v>Phó trưởng bộ môn Địa chất thủy văn</v>
      </c>
      <c r="D247" s="205" t="s">
        <v>763</v>
      </c>
      <c r="E247" s="204" t="s">
        <v>512</v>
      </c>
    </row>
    <row r="248" spans="1:5" ht="242.25" hidden="1" outlineLevel="3" x14ac:dyDescent="0.2">
      <c r="A248" s="119" t="str">
        <f>'Phụ lục 07'!B247</f>
        <v>LĐQL-17.28</v>
      </c>
      <c r="B248" s="207"/>
      <c r="C248" s="54" t="str">
        <f>'Phụ lục 07'!D247</f>
        <v>Phó trưởng bộ môn Địa chất công trình</v>
      </c>
      <c r="D248" s="205" t="s">
        <v>763</v>
      </c>
      <c r="E248" s="204" t="s">
        <v>512</v>
      </c>
    </row>
    <row r="249" spans="1:5" ht="242.25" hidden="1" outlineLevel="3" x14ac:dyDescent="0.2">
      <c r="A249" s="119" t="str">
        <f>'Phụ lục 07'!B248</f>
        <v>LĐQL-17.29</v>
      </c>
      <c r="B249" s="207"/>
      <c r="C249" s="54" t="str">
        <f>'Phụ lục 07'!D248</f>
        <v>Phó trưởng bộ môn Khoáng Thạch - Địa hóa</v>
      </c>
      <c r="D249" s="205" t="s">
        <v>763</v>
      </c>
      <c r="E249" s="204" t="s">
        <v>512</v>
      </c>
    </row>
    <row r="250" spans="1:5" ht="242.25" hidden="1" outlineLevel="3" x14ac:dyDescent="0.2">
      <c r="A250" s="119" t="str">
        <f>'Phụ lục 07'!B249</f>
        <v>LĐQL-17.30</v>
      </c>
      <c r="B250" s="207"/>
      <c r="C250" s="54" t="str">
        <f>'Phụ lục 07'!D249</f>
        <v>Phó Trưởng Bộ môn Tìm kiếm - thăm dò</v>
      </c>
      <c r="D250" s="205" t="s">
        <v>763</v>
      </c>
      <c r="E250" s="204" t="s">
        <v>512</v>
      </c>
    </row>
    <row r="251" spans="1:5" ht="25.5" hidden="1" outlineLevel="2" x14ac:dyDescent="0.2">
      <c r="A251" s="119" t="str">
        <f>'Phụ lục 07'!B250</f>
        <v/>
      </c>
      <c r="B251" s="207"/>
      <c r="C251" s="54" t="str">
        <f>'Phụ lục 07'!D250</f>
        <v>Khoa Kinh tế và QTKD</v>
      </c>
      <c r="D251" s="205"/>
      <c r="E251" s="204"/>
    </row>
    <row r="252" spans="1:5" ht="242.25" hidden="1" outlineLevel="3" x14ac:dyDescent="0.2">
      <c r="A252" s="119" t="str">
        <f>'Phụ lục 07'!B251</f>
        <v>LĐQL-17.31</v>
      </c>
      <c r="B252" s="207"/>
      <c r="C252" s="54" t="str">
        <f>'Phụ lục 07'!D251</f>
        <v>Phó trưởng Bộ môn Quản trị doanh nghiệp Địa chất - Dầu khí</v>
      </c>
      <c r="D252" s="205" t="s">
        <v>763</v>
      </c>
      <c r="E252" s="204" t="s">
        <v>512</v>
      </c>
    </row>
    <row r="253" spans="1:5" ht="242.25" hidden="1" outlineLevel="3" x14ac:dyDescent="0.2">
      <c r="A253" s="119" t="str">
        <f>'Phụ lục 07'!B252</f>
        <v>LĐQL-17.32</v>
      </c>
      <c r="B253" s="207"/>
      <c r="C253" s="54" t="str">
        <f>'Phụ lục 07'!D252</f>
        <v>Phó trưởng bộ môn Bộ môn Quản trị doanh nghiệp Mỏ</v>
      </c>
      <c r="D253" s="205" t="s">
        <v>763</v>
      </c>
      <c r="E253" s="204" t="s">
        <v>512</v>
      </c>
    </row>
    <row r="254" spans="1:5" ht="242.25" hidden="1" outlineLevel="3" x14ac:dyDescent="0.2">
      <c r="A254" s="119" t="str">
        <f>'Phụ lục 07'!B253</f>
        <v>LĐQL-17.33</v>
      </c>
      <c r="B254" s="207"/>
      <c r="C254" s="54" t="str">
        <f>'Phụ lục 07'!D253</f>
        <v>Phó trưởng Bộ môn Kế toán doanh nghiệp</v>
      </c>
      <c r="D254" s="205" t="s">
        <v>763</v>
      </c>
      <c r="E254" s="204" t="s">
        <v>512</v>
      </c>
    </row>
    <row r="255" spans="1:5" ht="242.25" hidden="1" outlineLevel="3" x14ac:dyDescent="0.2">
      <c r="A255" s="119" t="str">
        <f>'Phụ lục 07'!B254</f>
        <v>LĐQL-17.34</v>
      </c>
      <c r="B255" s="207"/>
      <c r="C255" s="54" t="str">
        <f>'Phụ lục 07'!D254</f>
        <v>Phó trưởng bộ môn Tài chính - Ngân hàng (Dự kiến)</v>
      </c>
      <c r="D255" s="205" t="s">
        <v>763</v>
      </c>
      <c r="E255" s="204" t="s">
        <v>512</v>
      </c>
    </row>
    <row r="256" spans="1:5" ht="242.25" hidden="1" outlineLevel="3" x14ac:dyDescent="0.2">
      <c r="A256" s="119" t="str">
        <f>'Phụ lục 07'!B255</f>
        <v>LĐQL-17.35</v>
      </c>
      <c r="B256" s="207"/>
      <c r="C256" s="54" t="str">
        <f>'Phụ lục 07'!D255</f>
        <v>Phó trưởng bộ môn Kinh tế cơ sở</v>
      </c>
      <c r="D256" s="205" t="s">
        <v>763</v>
      </c>
      <c r="E256" s="204" t="s">
        <v>512</v>
      </c>
    </row>
    <row r="257" spans="1:5" ht="25.5" hidden="1" outlineLevel="2" x14ac:dyDescent="0.2">
      <c r="A257" s="119" t="str">
        <f>'Phụ lục 07'!B256</f>
        <v/>
      </c>
      <c r="B257" s="207"/>
      <c r="C257" s="54" t="str">
        <f>'Phụ lục 07'!D256</f>
        <v>Khoa Lý luận chính trị</v>
      </c>
      <c r="D257" s="205"/>
      <c r="E257" s="204"/>
    </row>
    <row r="258" spans="1:5" ht="242.25" hidden="1" outlineLevel="3" x14ac:dyDescent="0.2">
      <c r="A258" s="119" t="str">
        <f>'Phụ lục 07'!B257</f>
        <v>LĐQL-17.36</v>
      </c>
      <c r="B258" s="207"/>
      <c r="C258" s="54" t="str">
        <f>'Phụ lục 07'!D257</f>
        <v>Phó trưởng Bộ môn Kinh tế chính trị và Lịch sử Đảng Cộng sản Việt Nam</v>
      </c>
      <c r="D258" s="205" t="s">
        <v>763</v>
      </c>
      <c r="E258" s="40" t="s">
        <v>512</v>
      </c>
    </row>
    <row r="259" spans="1:5" ht="242.25" hidden="1" outlineLevel="3" x14ac:dyDescent="0.2">
      <c r="A259" s="119" t="str">
        <f>'Phụ lục 07'!B258</f>
        <v>LĐQL-17.37</v>
      </c>
      <c r="B259" s="207"/>
      <c r="C259" s="54" t="str">
        <f>'Phụ lục 07'!D258</f>
        <v>Phó Trưởng Triết học và Pháp luật</v>
      </c>
      <c r="D259" s="205" t="s">
        <v>763</v>
      </c>
      <c r="E259" s="40" t="s">
        <v>512</v>
      </c>
    </row>
    <row r="260" spans="1:5" ht="242.25" hidden="1" outlineLevel="3" x14ac:dyDescent="0.2">
      <c r="A260" s="119" t="str">
        <f>'Phụ lục 07'!B259</f>
        <v>LĐQL-17.38</v>
      </c>
      <c r="B260" s="207"/>
      <c r="C260" s="54" t="str">
        <f>'Phụ lục 07'!D259</f>
        <v>Phó Trưởng Bộ môn Tư tưởng Hồ Chí Minh và Chủ nghĩa xã hội khoa học</v>
      </c>
      <c r="D260" s="205" t="s">
        <v>763</v>
      </c>
      <c r="E260" s="40" t="s">
        <v>512</v>
      </c>
    </row>
    <row r="261" spans="1:5" hidden="1" outlineLevel="2" x14ac:dyDescent="0.2">
      <c r="A261" s="119"/>
      <c r="B261" s="207"/>
      <c r="C261" s="54" t="str">
        <f>'Phụ lục 07'!D260</f>
        <v>Khoa Mỏ</v>
      </c>
      <c r="D261" s="205"/>
      <c r="E261" s="204"/>
    </row>
    <row r="262" spans="1:5" ht="242.25" hidden="1" outlineLevel="3" x14ac:dyDescent="0.2">
      <c r="A262" s="119" t="str">
        <f>'Phụ lục 07'!B261</f>
        <v>LĐQL-17.39</v>
      </c>
      <c r="B262" s="207"/>
      <c r="C262" s="54" t="str">
        <f>'Phụ lục 07'!D261</f>
        <v>Phó Trưởng Bộ môn Khai thác lộ thiên</v>
      </c>
      <c r="D262" s="205" t="s">
        <v>763</v>
      </c>
      <c r="E262" s="204" t="s">
        <v>512</v>
      </c>
    </row>
    <row r="263" spans="1:5" ht="242.25" hidden="1" outlineLevel="3" x14ac:dyDescent="0.2">
      <c r="A263" s="119" t="str">
        <f>'Phụ lục 07'!B262</f>
        <v>LĐQL-17.40</v>
      </c>
      <c r="B263" s="207"/>
      <c r="C263" s="54" t="str">
        <f>'Phụ lục 07'!D262</f>
        <v>Phó Trưởng Bộ môn Khai thác hầm lò</v>
      </c>
      <c r="D263" s="205" t="s">
        <v>763</v>
      </c>
      <c r="E263" s="204" t="s">
        <v>512</v>
      </c>
    </row>
    <row r="264" spans="1:5" ht="242.25" hidden="1" outlineLevel="3" x14ac:dyDescent="0.2">
      <c r="A264" s="119" t="str">
        <f>'Phụ lục 07'!B263</f>
        <v>LĐQL-17.41</v>
      </c>
      <c r="B264" s="207"/>
      <c r="C264" s="54" t="str">
        <f>'Phụ lục 07'!D263</f>
        <v>Phó Trưởng Bộ môn Tuyển khoáng</v>
      </c>
      <c r="D264" s="205" t="s">
        <v>763</v>
      </c>
      <c r="E264" s="204" t="s">
        <v>512</v>
      </c>
    </row>
    <row r="265" spans="1:5" ht="242.25" hidden="1" outlineLevel="3" x14ac:dyDescent="0.2">
      <c r="A265" s="119" t="str">
        <f>'Phụ lục 07'!B264</f>
        <v>LĐQL-17.42</v>
      </c>
      <c r="B265" s="207"/>
      <c r="C265" s="54" t="str">
        <f>'Phụ lục 07'!D264</f>
        <v>Phó trưởng bộ môn Sức bền vật liệu</v>
      </c>
      <c r="D265" s="205" t="s">
        <v>763</v>
      </c>
      <c r="E265" s="204" t="s">
        <v>512</v>
      </c>
    </row>
    <row r="266" spans="1:5" hidden="1" outlineLevel="2" x14ac:dyDescent="0.2">
      <c r="A266" s="119" t="str">
        <f>'Phụ lục 07'!B265</f>
        <v/>
      </c>
      <c r="B266" s="207"/>
      <c r="C266" s="54" t="str">
        <f>'Phụ lục 07'!D265</f>
        <v>Khoa Môi trường</v>
      </c>
      <c r="D266" s="205"/>
      <c r="E266" s="204"/>
    </row>
    <row r="267" spans="1:5" ht="242.25" hidden="1" outlineLevel="3" x14ac:dyDescent="0.2">
      <c r="A267" s="119" t="str">
        <f>'Phụ lục 07'!B266</f>
        <v>LĐQL-17.43</v>
      </c>
      <c r="B267" s="207"/>
      <c r="C267" s="54" t="str">
        <f>'Phụ lục 07'!D266</f>
        <v>Phó Trưởng Bộ môn Địa sinh Thái và Công nghệ Môi trường</v>
      </c>
      <c r="D267" s="205" t="s">
        <v>763</v>
      </c>
      <c r="E267" s="54" t="s">
        <v>512</v>
      </c>
    </row>
    <row r="268" spans="1:5" ht="242.25" hidden="1" outlineLevel="3" x14ac:dyDescent="0.2">
      <c r="A268" s="119" t="str">
        <f>'Phụ lục 07'!B267</f>
        <v>LĐQL-17.44</v>
      </c>
      <c r="B268" s="207"/>
      <c r="C268" s="54" t="str">
        <f>'Phụ lục 07'!D267</f>
        <v>Phó Trưởng Bộ môn Quản lý tài nguyên và môi trường</v>
      </c>
      <c r="D268" s="205" t="s">
        <v>763</v>
      </c>
      <c r="E268" s="54" t="s">
        <v>512</v>
      </c>
    </row>
    <row r="269" spans="1:5" ht="242.25" hidden="1" outlineLevel="3" x14ac:dyDescent="0.2">
      <c r="A269" s="119" t="str">
        <f>'Phụ lục 07'!B268</f>
        <v>LĐQL-17.45</v>
      </c>
      <c r="B269" s="207"/>
      <c r="C269" s="54" t="str">
        <f>'Phụ lục 07'!D268</f>
        <v xml:space="preserve">Phó Trưởng Bộ môn Kỹ thuật Môi trường </v>
      </c>
      <c r="D269" s="205" t="s">
        <v>763</v>
      </c>
      <c r="E269" s="54" t="s">
        <v>512</v>
      </c>
    </row>
    <row r="270" spans="1:5" ht="38.25" hidden="1" outlineLevel="2" x14ac:dyDescent="0.2">
      <c r="A270" s="119" t="str">
        <f>'Phụ lục 07'!B269</f>
        <v/>
      </c>
      <c r="B270" s="207"/>
      <c r="C270" s="54" t="str">
        <f>'Phụ lục 07'!D269</f>
        <v>Khoa Trắc địa - Bản đồ và Quản lý đất đai</v>
      </c>
      <c r="D270" s="205"/>
      <c r="E270" s="204"/>
    </row>
    <row r="271" spans="1:5" ht="242.25" hidden="1" outlineLevel="3" x14ac:dyDescent="0.2">
      <c r="A271" s="119" t="str">
        <f>'Phụ lục 07'!B270</f>
        <v>LĐQL-17.46</v>
      </c>
      <c r="B271" s="207"/>
      <c r="C271" s="54" t="str">
        <f>'Phụ lục 07'!D270</f>
        <v>Phó Trưởng Bộ môn Trắc địa mỏ</v>
      </c>
      <c r="D271" s="205" t="s">
        <v>763</v>
      </c>
      <c r="E271" s="204" t="s">
        <v>512</v>
      </c>
    </row>
    <row r="272" spans="1:5" ht="242.25" hidden="1" outlineLevel="3" x14ac:dyDescent="0.2">
      <c r="A272" s="119" t="str">
        <f>'Phụ lục 07'!B271</f>
        <v>LĐQL-17.47</v>
      </c>
      <c r="B272" s="207"/>
      <c r="C272" s="54" t="str">
        <f>'Phụ lục 07'!D271</f>
        <v>Tổ trưởng Tổ máy Trắc địa</v>
      </c>
      <c r="D272" s="205" t="s">
        <v>769</v>
      </c>
      <c r="E272" s="204" t="s">
        <v>512</v>
      </c>
    </row>
    <row r="273" spans="1:5" ht="242.25" hidden="1" outlineLevel="3" x14ac:dyDescent="0.2">
      <c r="A273" s="119" t="str">
        <f>'Phụ lục 07'!B272</f>
        <v>LĐQL-17.48</v>
      </c>
      <c r="B273" s="207"/>
      <c r="C273" s="54" t="str">
        <f>'Phụ lục 07'!D272</f>
        <v>Phó Trưởng Bộ môn Địa chính</v>
      </c>
      <c r="D273" s="205" t="s">
        <v>763</v>
      </c>
      <c r="E273" s="204" t="s">
        <v>512</v>
      </c>
    </row>
    <row r="274" spans="1:5" ht="242.25" hidden="1" outlineLevel="3" x14ac:dyDescent="0.2">
      <c r="A274" s="119" t="str">
        <f>'Phụ lục 07'!B273</f>
        <v>LĐQL-17.49</v>
      </c>
      <c r="B274" s="207"/>
      <c r="C274" s="54" t="str">
        <f>'Phụ lục 07'!D273</f>
        <v>Phó Trưởng Bộ môn Đo ảnh và Viễn thám</v>
      </c>
      <c r="D274" s="205" t="s">
        <v>763</v>
      </c>
      <c r="E274" s="204" t="s">
        <v>512</v>
      </c>
    </row>
    <row r="275" spans="1:5" ht="242.25" hidden="1" outlineLevel="3" x14ac:dyDescent="0.2">
      <c r="A275" s="119" t="str">
        <f>'Phụ lục 07'!B274</f>
        <v>LĐQL-17.50</v>
      </c>
      <c r="B275" s="207"/>
      <c r="C275" s="54" t="str">
        <f>'Phụ lục 07'!D274</f>
        <v>Phó Trưởng Bộ môn Trắc địa cao cấp</v>
      </c>
      <c r="D275" s="205" t="s">
        <v>763</v>
      </c>
      <c r="E275" s="204" t="s">
        <v>512</v>
      </c>
    </row>
    <row r="276" spans="1:5" ht="242.25" hidden="1" outlineLevel="3" x14ac:dyDescent="0.2">
      <c r="A276" s="119" t="str">
        <f>'Phụ lục 07'!B275</f>
        <v>LĐQL-17.51</v>
      </c>
      <c r="B276" s="207"/>
      <c r="C276" s="54" t="str">
        <f>'Phụ lục 07'!D275</f>
        <v>Phó Trưởng Bộ môn Bản đồ</v>
      </c>
      <c r="D276" s="205" t="s">
        <v>763</v>
      </c>
      <c r="E276" s="204" t="s">
        <v>512</v>
      </c>
    </row>
    <row r="277" spans="1:5" ht="242.25" hidden="1" outlineLevel="3" x14ac:dyDescent="0.2">
      <c r="A277" s="119" t="str">
        <f>'Phụ lục 07'!B276</f>
        <v>LĐQL-17.52</v>
      </c>
      <c r="B277" s="207"/>
      <c r="C277" s="54" t="str">
        <f>'Phụ lục 07'!D276</f>
        <v>Phó Trưởng Bộ môn Trắc địa công trình</v>
      </c>
      <c r="D277" s="205" t="s">
        <v>763</v>
      </c>
      <c r="E277" s="204" t="s">
        <v>512</v>
      </c>
    </row>
    <row r="278" spans="1:5" ht="242.25" hidden="1" outlineLevel="3" x14ac:dyDescent="0.2">
      <c r="A278" s="119" t="str">
        <f>'Phụ lục 07'!B277</f>
        <v>LĐQL-17.53</v>
      </c>
      <c r="B278" s="207"/>
      <c r="C278" s="54" t="str">
        <f>'Phụ lục 07'!D277</f>
        <v>Phó Trưởng Bộ môn Trắc địa phổ thông và sai số</v>
      </c>
      <c r="D278" s="205" t="s">
        <v>763</v>
      </c>
      <c r="E278" s="204" t="s">
        <v>512</v>
      </c>
    </row>
    <row r="279" spans="1:5" ht="242.25" hidden="1" outlineLevel="3" x14ac:dyDescent="0.2">
      <c r="A279" s="119" t="str">
        <f>'Phụ lục 07'!B278</f>
        <v>LĐQL-17.54</v>
      </c>
      <c r="B279" s="207"/>
      <c r="C279" s="54" t="str">
        <f>'Phụ lục 07'!D278</f>
        <v>Phó Trưởng phòng thí nghiệm Dữ liệu và Thông tin đất đai -  ngành Quản lý đất đai</v>
      </c>
      <c r="D279" s="205" t="s">
        <v>767</v>
      </c>
      <c r="E279" s="204" t="s">
        <v>512</v>
      </c>
    </row>
    <row r="280" spans="1:5" ht="242.25" hidden="1" outlineLevel="3" x14ac:dyDescent="0.2">
      <c r="A280" s="119" t="str">
        <f>'Phụ lục 07'!B279</f>
        <v>LĐQL-17.55</v>
      </c>
      <c r="B280" s="207"/>
      <c r="C280" s="54" t="str">
        <f>'Phụ lục 07'!D279</f>
        <v>Phó Trưởng phòng thí nghiệm Công nghệ Địa tin học</v>
      </c>
      <c r="D280" s="205" t="s">
        <v>767</v>
      </c>
      <c r="E280" s="204" t="s">
        <v>512</v>
      </c>
    </row>
    <row r="281" spans="1:5" ht="242.25" hidden="1" outlineLevel="3" x14ac:dyDescent="0.2">
      <c r="A281" s="119" t="str">
        <f>'Phụ lục 07'!B280</f>
        <v>LĐQL-17.56</v>
      </c>
      <c r="B281" s="207"/>
      <c r="C281" s="54" t="str">
        <f>'Phụ lục 07'!D280</f>
        <v>Phó Trưởng phòng Thí nghiệm Công nghệ và xử lý số liệu Địa không gian</v>
      </c>
      <c r="D281" s="205" t="s">
        <v>767</v>
      </c>
      <c r="E281" s="204" t="s">
        <v>512</v>
      </c>
    </row>
    <row r="282" spans="1:5" ht="242.25" hidden="1" outlineLevel="3" x14ac:dyDescent="0.2">
      <c r="A282" s="119" t="str">
        <f>'Phụ lục 07'!B281</f>
        <v>LĐQL-17.57</v>
      </c>
      <c r="B282" s="207"/>
      <c r="C282" s="54" t="str">
        <f>'Phụ lục 07'!D281</f>
        <v>Phó Trưởng phòng thí nghiệm ngành Quản lý phát triển đô thị và BĐS</v>
      </c>
      <c r="D282" s="205" t="s">
        <v>767</v>
      </c>
      <c r="E282" s="204" t="s">
        <v>512</v>
      </c>
    </row>
    <row r="283" spans="1:5" hidden="1" outlineLevel="2" x14ac:dyDescent="0.2">
      <c r="A283" s="119" t="str">
        <f>'Phụ lục 07'!B282</f>
        <v/>
      </c>
      <c r="B283" s="207"/>
      <c r="C283" s="54" t="str">
        <f>'Phụ lục 07'!D282</f>
        <v>Khoa Xây dựng</v>
      </c>
      <c r="D283" s="206"/>
      <c r="E283" s="206"/>
    </row>
    <row r="284" spans="1:5" ht="242.25" hidden="1" outlineLevel="3" x14ac:dyDescent="0.2">
      <c r="A284" s="119" t="str">
        <f>'Phụ lục 07'!B283</f>
        <v>LĐQL-17.58</v>
      </c>
      <c r="B284" s="207"/>
      <c r="C284" s="54" t="str">
        <f>'Phụ lục 07'!D283</f>
        <v>Phó Trưởng bộ môn Kỹ thuật xây dựng</v>
      </c>
      <c r="D284" s="205" t="s">
        <v>763</v>
      </c>
      <c r="E284" s="204" t="s">
        <v>512</v>
      </c>
    </row>
    <row r="285" spans="1:5" ht="242.25" hidden="1" outlineLevel="3" x14ac:dyDescent="0.2">
      <c r="A285" s="119" t="str">
        <f>'Phụ lục 07'!B284</f>
        <v>LĐQL-17.59</v>
      </c>
      <c r="B285" s="207"/>
      <c r="C285" s="54" t="str">
        <f>'Phụ lục 07'!D284</f>
        <v>Phó Trưởng bộ môn Xây dựng Công trình ngầm &amp; Mỏ</v>
      </c>
      <c r="D285" s="205" t="s">
        <v>763</v>
      </c>
      <c r="E285" s="204" t="s">
        <v>512</v>
      </c>
    </row>
    <row r="286" spans="1:5" ht="242.25" hidden="1" outlineLevel="3" x14ac:dyDescent="0.2">
      <c r="A286" s="119" t="str">
        <f>'Phụ lục 07'!B285</f>
        <v>LĐQL-17.60</v>
      </c>
      <c r="B286" s="207"/>
      <c r="C286" s="54" t="str">
        <f>'Phụ lục 07'!D285</f>
        <v>Phó trưởng bộ môn Xây dựng hạ tầng cơ sở</v>
      </c>
      <c r="D286" s="205" t="s">
        <v>763</v>
      </c>
      <c r="E286" s="204" t="s">
        <v>512</v>
      </c>
    </row>
    <row r="287" spans="1:5" collapsed="1" x14ac:dyDescent="0.2">
      <c r="A287" s="199" t="s">
        <v>20</v>
      </c>
      <c r="B287" s="200" t="s">
        <v>941</v>
      </c>
      <c r="C287" s="198"/>
      <c r="D287" s="208"/>
      <c r="E287" s="204"/>
    </row>
    <row r="288" spans="1:5" ht="25.5" hidden="1" outlineLevel="1" collapsed="1" x14ac:dyDescent="0.2">
      <c r="A288" s="58" t="s">
        <v>21</v>
      </c>
      <c r="B288" s="203" t="s">
        <v>358</v>
      </c>
      <c r="C288" s="204"/>
      <c r="D288" s="208"/>
      <c r="E288" s="204"/>
    </row>
    <row r="289" spans="1:5" ht="140.25" hidden="1" outlineLevel="2" x14ac:dyDescent="0.2">
      <c r="A289" s="58" t="str">
        <f>'Phụ lục 07'!A288</f>
        <v>NNCN-1</v>
      </c>
      <c r="B289" s="203" t="str">
        <f>'Phụ lục 07'!D288</f>
        <v>Trợ giảng</v>
      </c>
      <c r="C289" s="204"/>
      <c r="D289" s="210" t="s">
        <v>770</v>
      </c>
      <c r="E289" s="204" t="s">
        <v>742</v>
      </c>
    </row>
    <row r="290" spans="1:5" ht="140.25" hidden="1" outlineLevel="2" x14ac:dyDescent="0.2">
      <c r="A290" s="58" t="str">
        <f>'Phụ lục 07'!A289</f>
        <v>NNCN-2</v>
      </c>
      <c r="B290" s="203" t="str">
        <f>'Phụ lục 07'!D289</f>
        <v>Giảng viên</v>
      </c>
      <c r="C290" s="204"/>
      <c r="D290" s="210" t="s">
        <v>771</v>
      </c>
      <c r="E290" s="204"/>
    </row>
    <row r="291" spans="1:5" ht="140.25" hidden="1" outlineLevel="2" x14ac:dyDescent="0.2">
      <c r="A291" s="58" t="str">
        <f>'Phụ lục 07'!A290</f>
        <v>NNCN-3</v>
      </c>
      <c r="B291" s="203" t="str">
        <f>'Phụ lục 07'!D290</f>
        <v>Giảng viên chính</v>
      </c>
      <c r="C291" s="204"/>
      <c r="D291" s="210" t="s">
        <v>772</v>
      </c>
      <c r="E291" s="204"/>
    </row>
    <row r="292" spans="1:5" ht="127.5" hidden="1" outlineLevel="2" x14ac:dyDescent="0.2">
      <c r="A292" s="58" t="str">
        <f>'Phụ lục 07'!A291</f>
        <v>NNCN-4</v>
      </c>
      <c r="B292" s="203" t="str">
        <f>'Phụ lục 07'!D291</f>
        <v>Giảng viên cao cấp</v>
      </c>
      <c r="C292" s="204"/>
      <c r="D292" s="210" t="s">
        <v>773</v>
      </c>
      <c r="E292" s="204"/>
    </row>
    <row r="293" spans="1:5" ht="25.5" hidden="1" outlineLevel="2" collapsed="1" x14ac:dyDescent="0.2">
      <c r="A293" s="58"/>
      <c r="B293" s="203"/>
      <c r="C293" s="204" t="str">
        <f>'Phụ lục 07'!D292</f>
        <v>Khoa Công nghệ thông tin</v>
      </c>
      <c r="D293" s="208"/>
      <c r="E293" s="204"/>
    </row>
    <row r="294" spans="1:5" ht="140.25" hidden="1" outlineLevel="3" x14ac:dyDescent="0.2">
      <c r="A294" s="58" t="str">
        <f>'Phụ lục 07'!B293</f>
        <v>NNCN-1.1</v>
      </c>
      <c r="B294" s="203" t="s">
        <v>45</v>
      </c>
      <c r="C294" s="204" t="str">
        <f>'Phụ lục 07'!D293</f>
        <v>Trợ giảng ngành công nghệ thông tin</v>
      </c>
      <c r="D294" s="210" t="s">
        <v>770</v>
      </c>
      <c r="E294" s="204"/>
    </row>
    <row r="295" spans="1:5" ht="140.25" hidden="1" outlineLevel="3" x14ac:dyDescent="0.2">
      <c r="A295" s="58" t="str">
        <f>'Phụ lục 07'!B294</f>
        <v>NNCN-2.1</v>
      </c>
      <c r="B295" s="203" t="s">
        <v>47</v>
      </c>
      <c r="C295" s="204" t="str">
        <f>'Phụ lục 07'!D294</f>
        <v>Giảng viên ngành công nghệ thông tin</v>
      </c>
      <c r="D295" s="210" t="s">
        <v>771</v>
      </c>
      <c r="E295" s="204"/>
    </row>
    <row r="296" spans="1:5" ht="140.25" hidden="1" outlineLevel="3" x14ac:dyDescent="0.2">
      <c r="A296" s="58" t="str">
        <f>'Phụ lục 07'!B295</f>
        <v>NNCN-3.1</v>
      </c>
      <c r="B296" s="203" t="s">
        <v>391</v>
      </c>
      <c r="C296" s="204" t="str">
        <f>'Phụ lục 07'!D295</f>
        <v>Giảng viên chính ngành công nghệ thông tin</v>
      </c>
      <c r="D296" s="210" t="s">
        <v>772</v>
      </c>
      <c r="E296" s="204"/>
    </row>
    <row r="297" spans="1:5" ht="127.5" hidden="1" outlineLevel="3" x14ac:dyDescent="0.2">
      <c r="A297" s="58" t="str">
        <f>'Phụ lục 07'!B296</f>
        <v>NNCN-4.1</v>
      </c>
      <c r="B297" s="203" t="s">
        <v>393</v>
      </c>
      <c r="C297" s="204" t="str">
        <f>'Phụ lục 07'!D296</f>
        <v>Giảng viên cao cấp ngành công nghệ thông tin</v>
      </c>
      <c r="D297" s="210" t="s">
        <v>773</v>
      </c>
      <c r="E297" s="204"/>
    </row>
    <row r="298" spans="1:5" ht="140.25" hidden="1" outlineLevel="3" x14ac:dyDescent="0.2">
      <c r="A298" s="58" t="str">
        <f>'Phụ lục 07'!B297</f>
        <v>NNCN-1.2</v>
      </c>
      <c r="B298" s="203" t="s">
        <v>45</v>
      </c>
      <c r="C298" s="204" t="str">
        <f>'Phụ lục 07'!D297</f>
        <v>Trợ giảng ngành khoa học dữ liệu</v>
      </c>
      <c r="D298" s="210" t="s">
        <v>770</v>
      </c>
      <c r="E298" s="204"/>
    </row>
    <row r="299" spans="1:5" ht="140.25" hidden="1" outlineLevel="3" x14ac:dyDescent="0.2">
      <c r="A299" s="58" t="str">
        <f>'Phụ lục 07'!B298</f>
        <v>NNCN-2.2</v>
      </c>
      <c r="B299" s="203" t="s">
        <v>47</v>
      </c>
      <c r="C299" s="204" t="str">
        <f>'Phụ lục 07'!D298</f>
        <v>Giảng viên ngành khoa học dữ liệu</v>
      </c>
      <c r="D299" s="210" t="s">
        <v>771</v>
      </c>
      <c r="E299" s="204"/>
    </row>
    <row r="300" spans="1:5" ht="140.25" hidden="1" outlineLevel="3" x14ac:dyDescent="0.2">
      <c r="A300" s="58" t="str">
        <f>'Phụ lục 07'!B299</f>
        <v>NNCN-3.2</v>
      </c>
      <c r="B300" s="203" t="s">
        <v>391</v>
      </c>
      <c r="C300" s="204" t="str">
        <f>'Phụ lục 07'!D299</f>
        <v>Giảng viên chính ngành khoa học dữ liệu</v>
      </c>
      <c r="D300" s="210" t="s">
        <v>772</v>
      </c>
      <c r="E300" s="204"/>
    </row>
    <row r="301" spans="1:5" ht="127.5" hidden="1" outlineLevel="3" x14ac:dyDescent="0.2">
      <c r="A301" s="58" t="str">
        <f>'Phụ lục 07'!B300</f>
        <v>NNCN-4.2</v>
      </c>
      <c r="B301" s="203" t="s">
        <v>393</v>
      </c>
      <c r="C301" s="204" t="str">
        <f>'Phụ lục 07'!D300</f>
        <v>Giảng viên cao cấp ngành khoa học dữ liệu</v>
      </c>
      <c r="D301" s="210" t="s">
        <v>773</v>
      </c>
      <c r="E301" s="204"/>
    </row>
    <row r="302" spans="1:5" hidden="1" outlineLevel="2" collapsed="1" x14ac:dyDescent="0.2">
      <c r="A302" s="58"/>
      <c r="B302" s="203"/>
      <c r="C302" s="204" t="str">
        <f>'Phụ lục 07'!D301</f>
        <v>Khoa Cơ - Điện</v>
      </c>
      <c r="D302" s="208"/>
      <c r="E302" s="204"/>
    </row>
    <row r="303" spans="1:5" ht="140.25" hidden="1" outlineLevel="3" x14ac:dyDescent="0.2">
      <c r="A303" s="58" t="str">
        <f>'Phụ lục 07'!B302</f>
        <v>NNCN-1.3</v>
      </c>
      <c r="B303" s="203" t="s">
        <v>45</v>
      </c>
      <c r="C303" s="204" t="str">
        <f>'Phụ lục 07'!D302</f>
        <v>Trợ giảng ngành Kỹ thuật điện</v>
      </c>
      <c r="D303" s="210" t="s">
        <v>770</v>
      </c>
      <c r="E303" s="204"/>
    </row>
    <row r="304" spans="1:5" ht="140.25" hidden="1" outlineLevel="3" x14ac:dyDescent="0.2">
      <c r="A304" s="58" t="str">
        <f>'Phụ lục 07'!B303</f>
        <v>NNCN-2.3</v>
      </c>
      <c r="B304" s="203" t="s">
        <v>47</v>
      </c>
      <c r="C304" s="204" t="str">
        <f>'Phụ lục 07'!D303</f>
        <v>Giảng viên ngành Kỹ thuật điện</v>
      </c>
      <c r="D304" s="210" t="s">
        <v>771</v>
      </c>
      <c r="E304" s="204"/>
    </row>
    <row r="305" spans="1:5" ht="140.25" hidden="1" outlineLevel="3" x14ac:dyDescent="0.2">
      <c r="A305" s="58" t="str">
        <f>'Phụ lục 07'!B304</f>
        <v>NNCN-3.3</v>
      </c>
      <c r="B305" s="203" t="s">
        <v>391</v>
      </c>
      <c r="C305" s="204" t="str">
        <f>'Phụ lục 07'!D304</f>
        <v>Giảng viên chính ngành Kỹ thuật điện</v>
      </c>
      <c r="D305" s="210" t="s">
        <v>772</v>
      </c>
      <c r="E305" s="204"/>
    </row>
    <row r="306" spans="1:5" ht="127.5" hidden="1" outlineLevel="3" x14ac:dyDescent="0.2">
      <c r="A306" s="58" t="str">
        <f>'Phụ lục 07'!B305</f>
        <v>NNCN-4.3</v>
      </c>
      <c r="B306" s="203" t="s">
        <v>393</v>
      </c>
      <c r="C306" s="204" t="str">
        <f>'Phụ lục 07'!D305</f>
        <v>Giảng viên cao cấp ngành Kỹ thuật điện</v>
      </c>
      <c r="D306" s="210" t="s">
        <v>773</v>
      </c>
      <c r="E306" s="204"/>
    </row>
    <row r="307" spans="1:5" ht="140.25" hidden="1" outlineLevel="3" x14ac:dyDescent="0.2">
      <c r="A307" s="58" t="str">
        <f>'Phụ lục 07'!B306</f>
        <v>NNCN-1.4
NNCN-1.5</v>
      </c>
      <c r="B307" s="203" t="s">
        <v>45</v>
      </c>
      <c r="C307" s="204" t="str">
        <f>'Phụ lục 07'!D306</f>
        <v>Trợ giảng ngành Kỹ thuật cơ khí, Kỹ thuật cơ điện tử, Kỹ thuật cơ khí động lực, Kỹ thuật ô tô</v>
      </c>
      <c r="D307" s="210" t="s">
        <v>770</v>
      </c>
      <c r="E307" s="204"/>
    </row>
    <row r="308" spans="1:5" ht="140.25" hidden="1" outlineLevel="3" x14ac:dyDescent="0.2">
      <c r="A308" s="58" t="str">
        <f>'Phụ lục 07'!B307</f>
        <v>NNCN-2.4
NNCN-2.5</v>
      </c>
      <c r="B308" s="203" t="s">
        <v>47</v>
      </c>
      <c r="C308" s="204" t="str">
        <f>'Phụ lục 07'!D307</f>
        <v>Giảng viên ngành Kỹ thuật cơ khí, Kỹ thuật cơ điện tử, Kỹ thuật cơ khí động lực, Kỹ thuật ô tô</v>
      </c>
      <c r="D308" s="210" t="s">
        <v>771</v>
      </c>
      <c r="E308" s="204"/>
    </row>
    <row r="309" spans="1:5" ht="140.25" hidden="1" outlineLevel="3" x14ac:dyDescent="0.2">
      <c r="A309" s="58" t="str">
        <f>'Phụ lục 07'!B308</f>
        <v>NNCN-3.4
NNCN-3.5</v>
      </c>
      <c r="B309" s="203" t="s">
        <v>391</v>
      </c>
      <c r="C309" s="204" t="str">
        <f>'Phụ lục 07'!D308</f>
        <v>Giảng viên chính ngành Kỹ thuật cơ khí, Kỹ thuật cơ điện tử, Kỹ thuật cơ khí động lực, Kỹ thuật ô tô</v>
      </c>
      <c r="D309" s="210" t="s">
        <v>772</v>
      </c>
      <c r="E309" s="204"/>
    </row>
    <row r="310" spans="1:5" ht="127.5" hidden="1" outlineLevel="3" x14ac:dyDescent="0.2">
      <c r="A310" s="58" t="str">
        <f>'Phụ lục 07'!B309</f>
        <v>NNCN-4.4
NNCN-4.5</v>
      </c>
      <c r="B310" s="203" t="s">
        <v>393</v>
      </c>
      <c r="C310" s="204" t="str">
        <f>'Phụ lục 07'!D309</f>
        <v>Giảng viên cao cấp ngành Kỹ thuật cơ khí, Kỹ thuật cơ điện tử, Kỹ thuật cơ khí động lực, Kỹ thuật ô tô</v>
      </c>
      <c r="D310" s="210" t="s">
        <v>773</v>
      </c>
      <c r="E310" s="204"/>
    </row>
    <row r="311" spans="1:5" ht="140.25" hidden="1" outlineLevel="3" x14ac:dyDescent="0.2">
      <c r="A311" s="58" t="str">
        <f>'Phụ lục 07'!B310</f>
        <v>NNCN-1.6</v>
      </c>
      <c r="B311" s="203" t="s">
        <v>45</v>
      </c>
      <c r="C311" s="204" t="str">
        <f>'Phụ lục 07'!D310</f>
        <v>Trợ giảng ngành Kỹ thuật điều khiển và Tự động hóa; Ngành Kỹ thuật robot và trí tuệ nhân tạo</v>
      </c>
      <c r="D311" s="210" t="s">
        <v>770</v>
      </c>
      <c r="E311" s="204"/>
    </row>
    <row r="312" spans="1:5" ht="140.25" hidden="1" outlineLevel="3" x14ac:dyDescent="0.2">
      <c r="A312" s="58" t="str">
        <f>'Phụ lục 07'!B311</f>
        <v>NNCN-2.6</v>
      </c>
      <c r="B312" s="203" t="s">
        <v>47</v>
      </c>
      <c r="C312" s="204" t="str">
        <f>'Phụ lục 07'!D311</f>
        <v>Giảng viên ngành Kỹ thuật điều khiển và Tự động hóa; Ngành Kỹ thuật robot và trí tuệ nhân tạo</v>
      </c>
      <c r="D312" s="210" t="s">
        <v>771</v>
      </c>
      <c r="E312" s="204"/>
    </row>
    <row r="313" spans="1:5" ht="140.25" hidden="1" outlineLevel="3" x14ac:dyDescent="0.2">
      <c r="A313" s="58" t="str">
        <f>'Phụ lục 07'!B312</f>
        <v>NNCN-3.6</v>
      </c>
      <c r="B313" s="203" t="s">
        <v>391</v>
      </c>
      <c r="C313" s="204" t="str">
        <f>'Phụ lục 07'!D312</f>
        <v>Giảng viên chính ngành Kỹ thuật điều khiển và Tự động hóa; Ngành Kỹ thuật robot và trí tuệ nhân tạo</v>
      </c>
      <c r="D313" s="210" t="s">
        <v>772</v>
      </c>
      <c r="E313" s="204"/>
    </row>
    <row r="314" spans="1:5" ht="127.5" hidden="1" outlineLevel="3" x14ac:dyDescent="0.2">
      <c r="A314" s="58" t="str">
        <f>'Phụ lục 07'!B313</f>
        <v>NNCN-4.6</v>
      </c>
      <c r="B314" s="203" t="s">
        <v>393</v>
      </c>
      <c r="C314" s="204" t="str">
        <f>'Phụ lục 07'!D313</f>
        <v>Giảng viên cao cấp ngành Kỹ thuật điều khiển và Tự động hóa; Ngành Kỹ thuật robot và trí tuệ nhân tạo</v>
      </c>
      <c r="D314" s="210" t="s">
        <v>773</v>
      </c>
      <c r="E314" s="204"/>
    </row>
    <row r="315" spans="1:5" ht="25.5" hidden="1" outlineLevel="2" x14ac:dyDescent="0.2">
      <c r="A315" s="58"/>
      <c r="B315" s="203"/>
      <c r="C315" s="204" t="str">
        <f>'Phụ lục 07'!D314</f>
        <v>Khoa Dầu khí và năng lượng</v>
      </c>
      <c r="D315" s="208"/>
      <c r="E315" s="204"/>
    </row>
    <row r="316" spans="1:5" ht="140.25" hidden="1" outlineLevel="3" x14ac:dyDescent="0.2">
      <c r="A316" s="58" t="str">
        <f>'Phụ lục 07'!B315</f>
        <v>NNCN-1.7</v>
      </c>
      <c r="B316" s="203" t="s">
        <v>45</v>
      </c>
      <c r="C316" s="204" t="str">
        <f>'Phụ lục 07'!D315</f>
        <v>Trợ giảng ngành Công nghệ kỹ thuật hóa học và Ngành Kỹ thuật hóa học</v>
      </c>
      <c r="D316" s="210" t="s">
        <v>770</v>
      </c>
      <c r="E316" s="204"/>
    </row>
    <row r="317" spans="1:5" ht="140.25" hidden="1" outlineLevel="3" x14ac:dyDescent="0.2">
      <c r="A317" s="58" t="str">
        <f>'Phụ lục 07'!B316</f>
        <v>NNCN-2.7</v>
      </c>
      <c r="B317" s="203" t="s">
        <v>47</v>
      </c>
      <c r="C317" s="204" t="str">
        <f>'Phụ lục 07'!D316</f>
        <v>Giảng viên ngành Công nghệ kỹ thuật hóa học và Ngành Kỹ thuật hóa học</v>
      </c>
      <c r="D317" s="210" t="s">
        <v>771</v>
      </c>
      <c r="E317" s="204"/>
    </row>
    <row r="318" spans="1:5" ht="140.25" hidden="1" outlineLevel="3" x14ac:dyDescent="0.2">
      <c r="A318" s="58" t="str">
        <f>'Phụ lục 07'!B317</f>
        <v>NNCN-3.7</v>
      </c>
      <c r="B318" s="203" t="s">
        <v>391</v>
      </c>
      <c r="C318" s="204" t="str">
        <f>'Phụ lục 07'!D317</f>
        <v>Giảng viên chính ngành Công nghệ kỹ thuật hóa học và Ngành Kỹ thuật hóa học</v>
      </c>
      <c r="D318" s="210" t="s">
        <v>772</v>
      </c>
      <c r="E318" s="204"/>
    </row>
    <row r="319" spans="1:5" ht="127.5" hidden="1" outlineLevel="3" x14ac:dyDescent="0.2">
      <c r="A319" s="58" t="str">
        <f>'Phụ lục 07'!B318</f>
        <v>NNCN-4.7</v>
      </c>
      <c r="B319" s="203" t="s">
        <v>393</v>
      </c>
      <c r="C319" s="204" t="str">
        <f>'Phụ lục 07'!D318</f>
        <v>Giảng viên cao cấp ngành Công nghệ kỹ thuật hóa học và Ngành Kỹ thuật hóa học</v>
      </c>
      <c r="D319" s="210" t="s">
        <v>773</v>
      </c>
      <c r="E319" s="204"/>
    </row>
    <row r="320" spans="1:5" ht="140.25" hidden="1" outlineLevel="3" x14ac:dyDescent="0.2">
      <c r="A320" s="58" t="str">
        <f>'Phụ lục 07'!B319</f>
        <v>NNCN-1.8</v>
      </c>
      <c r="B320" s="203" t="s">
        <v>45</v>
      </c>
      <c r="C320" s="204" t="str">
        <f>'Phụ lục 07'!D319</f>
        <v>Trợ giảng ngành Địa vật lý</v>
      </c>
      <c r="D320" s="210" t="s">
        <v>770</v>
      </c>
      <c r="E320" s="204"/>
    </row>
    <row r="321" spans="1:5" ht="140.25" hidden="1" outlineLevel="3" x14ac:dyDescent="0.2">
      <c r="A321" s="58" t="str">
        <f>'Phụ lục 07'!B320</f>
        <v>NNCN-2.8</v>
      </c>
      <c r="B321" s="203" t="s">
        <v>47</v>
      </c>
      <c r="C321" s="204" t="str">
        <f>'Phụ lục 07'!D320</f>
        <v>Giảng viên ngành Địa vật lý</v>
      </c>
      <c r="D321" s="210" t="s">
        <v>771</v>
      </c>
      <c r="E321" s="204"/>
    </row>
    <row r="322" spans="1:5" ht="140.25" hidden="1" outlineLevel="3" x14ac:dyDescent="0.2">
      <c r="A322" s="58" t="str">
        <f>'Phụ lục 07'!B321</f>
        <v>NNCN-3.8</v>
      </c>
      <c r="B322" s="203" t="s">
        <v>391</v>
      </c>
      <c r="C322" s="204" t="str">
        <f>'Phụ lục 07'!D321</f>
        <v>Giảng viên chính ngành Địa vật lý</v>
      </c>
      <c r="D322" s="210" t="s">
        <v>772</v>
      </c>
      <c r="E322" s="204"/>
    </row>
    <row r="323" spans="1:5" ht="127.5" hidden="1" outlineLevel="3" x14ac:dyDescent="0.2">
      <c r="A323" s="58" t="str">
        <f>'Phụ lục 07'!B322</f>
        <v>NNCN-4.8</v>
      </c>
      <c r="B323" s="203" t="s">
        <v>393</v>
      </c>
      <c r="C323" s="204" t="str">
        <f>'Phụ lục 07'!D322</f>
        <v>Giảng viên cao cấp ngành Địa vật lý</v>
      </c>
      <c r="D323" s="210" t="s">
        <v>773</v>
      </c>
      <c r="E323" s="204"/>
    </row>
    <row r="324" spans="1:5" ht="140.25" hidden="1" outlineLevel="3" x14ac:dyDescent="0.2">
      <c r="A324" s="58" t="str">
        <f>'Phụ lục 07'!B323</f>
        <v>NNCN-1.9</v>
      </c>
      <c r="B324" s="203" t="s">
        <v>45</v>
      </c>
      <c r="C324" s="204" t="str">
        <f>'Phụ lục 07'!D323</f>
        <v>Trợ giảng ngành Quản lý phân tích dữ liệu khoa học trái đất</v>
      </c>
      <c r="D324" s="210" t="s">
        <v>770</v>
      </c>
      <c r="E324" s="204"/>
    </row>
    <row r="325" spans="1:5" ht="140.25" hidden="1" outlineLevel="3" x14ac:dyDescent="0.2">
      <c r="A325" s="58" t="str">
        <f>'Phụ lục 07'!B324</f>
        <v>NNCN-2.9</v>
      </c>
      <c r="B325" s="203" t="s">
        <v>47</v>
      </c>
      <c r="C325" s="204" t="str">
        <f>'Phụ lục 07'!D324</f>
        <v>Giảng viên ngành Quản lý phân tích dữ liệu khoa học trái đất</v>
      </c>
      <c r="D325" s="210" t="s">
        <v>771</v>
      </c>
      <c r="E325" s="204"/>
    </row>
    <row r="326" spans="1:5" ht="140.25" hidden="1" outlineLevel="3" x14ac:dyDescent="0.2">
      <c r="A326" s="58" t="str">
        <f>'Phụ lục 07'!B325</f>
        <v>NNCN-3.9</v>
      </c>
      <c r="B326" s="203" t="s">
        <v>391</v>
      </c>
      <c r="C326" s="204" t="str">
        <f>'Phụ lục 07'!D325</f>
        <v>Giảng viên chính ngành Quản lý phân tích dữ liệu khoa học trái đất</v>
      </c>
      <c r="D326" s="210" t="s">
        <v>772</v>
      </c>
      <c r="E326" s="204"/>
    </row>
    <row r="327" spans="1:5" ht="127.5" hidden="1" outlineLevel="3" x14ac:dyDescent="0.2">
      <c r="A327" s="58" t="str">
        <f>'Phụ lục 07'!B326</f>
        <v>NNCN-4.9</v>
      </c>
      <c r="B327" s="203" t="s">
        <v>393</v>
      </c>
      <c r="C327" s="204" t="str">
        <f>'Phụ lục 07'!D326</f>
        <v>Giảng viên cao cấp ngành Quản lý phân tích dữ liệu khoa học trái đất</v>
      </c>
      <c r="D327" s="210" t="s">
        <v>773</v>
      </c>
      <c r="E327" s="204"/>
    </row>
    <row r="328" spans="1:5" ht="140.25" hidden="1" outlineLevel="3" x14ac:dyDescent="0.2">
      <c r="A328" s="58" t="str">
        <f>'Phụ lục 07'!B327</f>
        <v>NNCN-1.10</v>
      </c>
      <c r="B328" s="203" t="s">
        <v>45</v>
      </c>
      <c r="C328" s="204" t="str">
        <f>'Phụ lục 07'!D327</f>
        <v>Trợ giảng ngành Kỹ thuật dầu khí, chuyên ngành Khoan - Khai thác dầu khí, Khoan thăm dò - Khảo sát</v>
      </c>
      <c r="D328" s="210" t="s">
        <v>770</v>
      </c>
      <c r="E328" s="204"/>
    </row>
    <row r="329" spans="1:5" ht="140.25" hidden="1" outlineLevel="3" x14ac:dyDescent="0.2">
      <c r="A329" s="58" t="str">
        <f>'Phụ lục 07'!B328</f>
        <v>NNCN-2.10</v>
      </c>
      <c r="B329" s="203" t="s">
        <v>47</v>
      </c>
      <c r="C329" s="204" t="str">
        <f>'Phụ lục 07'!D328</f>
        <v>Giảng viên ngành Kỹ thuật dầu khí, chuyên ngành Khoan - Khai thác dầu khí, Khoan thăm dò - Khảo sát</v>
      </c>
      <c r="D329" s="210" t="s">
        <v>771</v>
      </c>
      <c r="E329" s="204"/>
    </row>
    <row r="330" spans="1:5" ht="140.25" hidden="1" outlineLevel="3" x14ac:dyDescent="0.2">
      <c r="A330" s="58" t="str">
        <f>'Phụ lục 07'!B329</f>
        <v>NNCN-3.10</v>
      </c>
      <c r="B330" s="203" t="s">
        <v>391</v>
      </c>
      <c r="C330" s="204" t="str">
        <f>'Phụ lục 07'!D329</f>
        <v>Giảng viên chính ngành Kỹ thuật dầu khí, chuyên ngành Khoan - Khai thác dầu khí, Khoan thăm dò - Khảo sát</v>
      </c>
      <c r="D330" s="210" t="s">
        <v>772</v>
      </c>
      <c r="E330" s="204"/>
    </row>
    <row r="331" spans="1:5" ht="127.5" hidden="1" outlineLevel="3" x14ac:dyDescent="0.2">
      <c r="A331" s="58" t="str">
        <f>'Phụ lục 07'!B330</f>
        <v>NNCN-4.10</v>
      </c>
      <c r="B331" s="203" t="s">
        <v>393</v>
      </c>
      <c r="C331" s="204" t="str">
        <f>'Phụ lục 07'!D330</f>
        <v>Giảng viên cao cấp ngành Kỹ thuật dầu khí, chuyên ngành Khoan - Khai thác dầu khí, Khoan thăm dò - Khảo sát</v>
      </c>
      <c r="D331" s="210" t="s">
        <v>773</v>
      </c>
      <c r="E331" s="204"/>
    </row>
    <row r="332" spans="1:5" ht="140.25" hidden="1" outlineLevel="3" x14ac:dyDescent="0.2">
      <c r="A332" s="58" t="str">
        <f>'Phụ lục 07'!B331</f>
        <v>NNCN-1.11</v>
      </c>
      <c r="B332" s="203" t="s">
        <v>45</v>
      </c>
      <c r="C332" s="204" t="str">
        <f>'Phụ lục 07'!D331</f>
        <v>Trợ giảng ngành Kỹ thuật Dầu khí, chuyên ngành Thiết bị Dầu khí; Dịch vụ Công trình Biển - Dầu khí</v>
      </c>
      <c r="D332" s="210" t="s">
        <v>770</v>
      </c>
      <c r="E332" s="204"/>
    </row>
    <row r="333" spans="1:5" ht="140.25" hidden="1" outlineLevel="3" x14ac:dyDescent="0.2">
      <c r="A333" s="58" t="str">
        <f>'Phụ lục 07'!B332</f>
        <v>NNCN-2.11</v>
      </c>
      <c r="B333" s="203" t="s">
        <v>47</v>
      </c>
      <c r="C333" s="204" t="str">
        <f>'Phụ lục 07'!D332</f>
        <v>Giảng viên ngành Kỹ thuật Dầu khí, chuyên ngành Thiết bị Dầu khí; Dịch vụ Công trình Biển - Dầu khí</v>
      </c>
      <c r="D333" s="210" t="s">
        <v>771</v>
      </c>
      <c r="E333" s="204"/>
    </row>
    <row r="334" spans="1:5" ht="140.25" hidden="1" outlineLevel="3" x14ac:dyDescent="0.2">
      <c r="A334" s="58" t="str">
        <f>'Phụ lục 07'!B333</f>
        <v>NNCN-3.11</v>
      </c>
      <c r="B334" s="203" t="s">
        <v>391</v>
      </c>
      <c r="C334" s="204" t="str">
        <f>'Phụ lục 07'!D333</f>
        <v>Giảng viên chính ngành Kỹ thuật Dầu khí, chuyên ngành Thiết bị Dầu khí; Dịch vụ Công trình Biển - Dầu khí</v>
      </c>
      <c r="D334" s="210" t="s">
        <v>772</v>
      </c>
      <c r="E334" s="204"/>
    </row>
    <row r="335" spans="1:5" ht="127.5" hidden="1" outlineLevel="3" x14ac:dyDescent="0.2">
      <c r="A335" s="58" t="str">
        <f>'Phụ lục 07'!B334</f>
        <v>NNCN-4.11</v>
      </c>
      <c r="B335" s="203" t="s">
        <v>393</v>
      </c>
      <c r="C335" s="204" t="str">
        <f>'Phụ lục 07'!D334</f>
        <v>Giảng viên cao cấp ngành Kỹ thuật Dầu khí, chuyên ngành Thiết bị Dầu khí; Dịch vụ Công trình Biển - Dầu khí</v>
      </c>
      <c r="D335" s="210" t="s">
        <v>773</v>
      </c>
      <c r="E335" s="204"/>
    </row>
    <row r="336" spans="1:5" ht="140.25" hidden="1" outlineLevel="3" x14ac:dyDescent="0.2">
      <c r="A336" s="58" t="str">
        <f>'Phụ lục 07'!B335</f>
        <v>NNCN-1.12</v>
      </c>
      <c r="B336" s="203" t="s">
        <v>45</v>
      </c>
      <c r="C336" s="204" t="str">
        <f>'Phụ lục 07'!D335</f>
        <v>Trợ giảng ngành Kỹ thuật dầu khí, chuyên ngành Địa chất dầu khí</v>
      </c>
      <c r="D336" s="210" t="s">
        <v>770</v>
      </c>
      <c r="E336" s="204"/>
    </row>
    <row r="337" spans="1:5" ht="140.25" hidden="1" outlineLevel="3" x14ac:dyDescent="0.2">
      <c r="A337" s="58" t="str">
        <f>'Phụ lục 07'!B336</f>
        <v>NNCN-2.12</v>
      </c>
      <c r="B337" s="203" t="s">
        <v>47</v>
      </c>
      <c r="C337" s="204" t="str">
        <f>'Phụ lục 07'!D336</f>
        <v>Giảng viên ngành Kỹ thuật dầu khí, chuyên ngành Địa chất dầu khí</v>
      </c>
      <c r="D337" s="210" t="s">
        <v>771</v>
      </c>
      <c r="E337" s="204"/>
    </row>
    <row r="338" spans="1:5" ht="140.25" hidden="1" outlineLevel="3" x14ac:dyDescent="0.2">
      <c r="A338" s="58" t="str">
        <f>'Phụ lục 07'!B337</f>
        <v>NNCN-3.12</v>
      </c>
      <c r="B338" s="203" t="s">
        <v>391</v>
      </c>
      <c r="C338" s="204" t="str">
        <f>'Phụ lục 07'!D337</f>
        <v>Giảng viên chính ngành Kỹ thuật dầu khí, chuyên ngành Địa chất dầu khí</v>
      </c>
      <c r="D338" s="210" t="s">
        <v>772</v>
      </c>
      <c r="E338" s="204"/>
    </row>
    <row r="339" spans="1:5" ht="127.5" hidden="1" outlineLevel="3" x14ac:dyDescent="0.2">
      <c r="A339" s="58" t="str">
        <f>'Phụ lục 07'!B338</f>
        <v>NNCN-4.12</v>
      </c>
      <c r="B339" s="203" t="s">
        <v>393</v>
      </c>
      <c r="C339" s="204" t="str">
        <f>'Phụ lục 07'!D338</f>
        <v>Giảng viên cao cấp ngành Kỹ thuật dầu khí, chuyên ngành Địa chất dầu khí</v>
      </c>
      <c r="D339" s="210" t="s">
        <v>773</v>
      </c>
      <c r="E339" s="204"/>
    </row>
    <row r="340" spans="1:5" ht="140.25" hidden="1" outlineLevel="3" x14ac:dyDescent="0.2">
      <c r="A340" s="58" t="str">
        <f>'Phụ lục 07'!B339</f>
        <v>NNCN-1.13</v>
      </c>
      <c r="B340" s="203" t="s">
        <v>45</v>
      </c>
      <c r="C340" s="204" t="str">
        <f>'Phụ lục 07'!D339</f>
        <v>Trợ giảng ngành kỹ thuật khí thiên nhiên</v>
      </c>
      <c r="D340" s="210" t="s">
        <v>770</v>
      </c>
      <c r="E340" s="204"/>
    </row>
    <row r="341" spans="1:5" ht="140.25" hidden="1" outlineLevel="3" x14ac:dyDescent="0.2">
      <c r="A341" s="58" t="str">
        <f>'Phụ lục 07'!B340</f>
        <v>NNCN-2.13</v>
      </c>
      <c r="B341" s="203" t="s">
        <v>47</v>
      </c>
      <c r="C341" s="204" t="str">
        <f>'Phụ lục 07'!D340</f>
        <v>Giảng viên ngành kỹ thuật khí thiên nhiên</v>
      </c>
      <c r="D341" s="210" t="s">
        <v>771</v>
      </c>
      <c r="E341" s="204"/>
    </row>
    <row r="342" spans="1:5" ht="140.25" hidden="1" outlineLevel="3" x14ac:dyDescent="0.2">
      <c r="A342" s="58" t="str">
        <f>'Phụ lục 07'!B341</f>
        <v>NNCN-3.13</v>
      </c>
      <c r="B342" s="203" t="s">
        <v>391</v>
      </c>
      <c r="C342" s="204" t="str">
        <f>'Phụ lục 07'!D341</f>
        <v>Giảng viên chính ngành kỹ thuật khí thiên nhiên</v>
      </c>
      <c r="D342" s="210" t="s">
        <v>772</v>
      </c>
      <c r="E342" s="204"/>
    </row>
    <row r="343" spans="1:5" ht="127.5" hidden="1" outlineLevel="3" x14ac:dyDescent="0.2">
      <c r="A343" s="58" t="str">
        <f>'Phụ lục 07'!B342</f>
        <v>NNCN-4.13</v>
      </c>
      <c r="B343" s="203" t="s">
        <v>393</v>
      </c>
      <c r="C343" s="204" t="str">
        <f>'Phụ lục 07'!D342</f>
        <v>Giảng viên cao cấp ngành kỹ thuật khí thiên nhiên</v>
      </c>
      <c r="D343" s="210" t="s">
        <v>773</v>
      </c>
      <c r="E343" s="204"/>
    </row>
    <row r="344" spans="1:5" ht="140.25" hidden="1" outlineLevel="3" x14ac:dyDescent="0.2">
      <c r="A344" s="58" t="str">
        <f>'Phụ lục 07'!B343</f>
        <v>NNCN-1.14</v>
      </c>
      <c r="B344" s="203" t="s">
        <v>45</v>
      </c>
      <c r="C344" s="204" t="str">
        <f>'Phụ lục 07'!D343</f>
        <v>Trợ giảng ngành Quản lý - Phát triển các nguồn năng lượng</v>
      </c>
      <c r="D344" s="210" t="s">
        <v>770</v>
      </c>
      <c r="E344" s="204"/>
    </row>
    <row r="345" spans="1:5" ht="140.25" hidden="1" outlineLevel="3" x14ac:dyDescent="0.2">
      <c r="A345" s="58" t="str">
        <f>'Phụ lục 07'!B344</f>
        <v>NNCN-2.14</v>
      </c>
      <c r="B345" s="203" t="s">
        <v>47</v>
      </c>
      <c r="C345" s="204" t="str">
        <f>'Phụ lục 07'!D344</f>
        <v>Giảng viên ngành Quản lý - Phát triển các nguồn năng lượng</v>
      </c>
      <c r="D345" s="210" t="s">
        <v>771</v>
      </c>
      <c r="E345" s="204"/>
    </row>
    <row r="346" spans="1:5" ht="140.25" hidden="1" outlineLevel="3" x14ac:dyDescent="0.2">
      <c r="A346" s="58" t="str">
        <f>'Phụ lục 07'!B345</f>
        <v>NNCN-3.14</v>
      </c>
      <c r="B346" s="203" t="s">
        <v>391</v>
      </c>
      <c r="C346" s="204" t="str">
        <f>'Phụ lục 07'!D345</f>
        <v>Giảng viên chính ngành Quản lý - Phát triển các nguồn năng lượng</v>
      </c>
      <c r="D346" s="210" t="s">
        <v>772</v>
      </c>
      <c r="E346" s="204"/>
    </row>
    <row r="347" spans="1:5" ht="127.5" hidden="1" outlineLevel="3" x14ac:dyDescent="0.2">
      <c r="A347" s="58" t="str">
        <f>'Phụ lục 07'!B346</f>
        <v>NNCN-4.14</v>
      </c>
      <c r="B347" s="203" t="s">
        <v>393</v>
      </c>
      <c r="C347" s="204" t="str">
        <f>'Phụ lục 07'!D346</f>
        <v>Giảng viên cao cấp ngành Quản lý - Phát triển các nguồn năng lượng</v>
      </c>
      <c r="D347" s="210" t="s">
        <v>773</v>
      </c>
      <c r="E347" s="204"/>
    </row>
    <row r="348" spans="1:5" ht="140.25" hidden="1" outlineLevel="3" x14ac:dyDescent="0.2">
      <c r="A348" s="58" t="str">
        <f>'Phụ lục 07'!B347</f>
        <v>NNCN-1.15</v>
      </c>
      <c r="B348" s="203" t="s">
        <v>45</v>
      </c>
      <c r="C348" s="204" t="str">
        <f>'Phụ lục 07'!D347</f>
        <v>Trợ giảng ngành Kỹ thuật số trong thăm dò và khai thác tài nguyên thiên nhiên</v>
      </c>
      <c r="D348" s="210" t="s">
        <v>770</v>
      </c>
      <c r="E348" s="204"/>
    </row>
    <row r="349" spans="1:5" ht="140.25" hidden="1" outlineLevel="3" x14ac:dyDescent="0.2">
      <c r="A349" s="58" t="str">
        <f>'Phụ lục 07'!B348</f>
        <v>NNCN-2.15</v>
      </c>
      <c r="B349" s="203" t="s">
        <v>47</v>
      </c>
      <c r="C349" s="204" t="str">
        <f>'Phụ lục 07'!D348</f>
        <v>Giảng viên ngành Kỹ thuật số trong thăm dò và khai thác tài nguyên thiên nhiên</v>
      </c>
      <c r="D349" s="210" t="s">
        <v>771</v>
      </c>
      <c r="E349" s="204"/>
    </row>
    <row r="350" spans="1:5" ht="140.25" hidden="1" outlineLevel="3" x14ac:dyDescent="0.2">
      <c r="A350" s="58" t="str">
        <f>'Phụ lục 07'!B349</f>
        <v>NNCN-3.15</v>
      </c>
      <c r="B350" s="203" t="s">
        <v>391</v>
      </c>
      <c r="C350" s="204" t="str">
        <f>'Phụ lục 07'!D349</f>
        <v>Giảng viên chính ngành Kỹ thuật số trong thăm dò và khai thác tài nguyên thiên nhiên</v>
      </c>
      <c r="D350" s="210" t="s">
        <v>772</v>
      </c>
      <c r="E350" s="204"/>
    </row>
    <row r="351" spans="1:5" ht="127.5" hidden="1" outlineLevel="3" x14ac:dyDescent="0.2">
      <c r="A351" s="58" t="str">
        <f>'Phụ lục 07'!B350</f>
        <v>NNCN-4.15</v>
      </c>
      <c r="B351" s="203" t="s">
        <v>393</v>
      </c>
      <c r="C351" s="204" t="str">
        <f>'Phụ lục 07'!D350</f>
        <v>Giảng viên cao cấp ngành Kỹ thuật số trong thăm dò và khai thác tài nguyên thiên nhiên</v>
      </c>
      <c r="D351" s="210" t="s">
        <v>773</v>
      </c>
      <c r="E351" s="204"/>
    </row>
    <row r="352" spans="1:5" ht="25.5" hidden="1" outlineLevel="2" x14ac:dyDescent="0.2">
      <c r="A352" s="58"/>
      <c r="B352" s="203"/>
      <c r="C352" s="204" t="str">
        <f>'Phụ lục 07'!D351</f>
        <v>Khoa Giáo dục quốc phòng</v>
      </c>
      <c r="D352" s="208"/>
      <c r="E352" s="204"/>
    </row>
    <row r="353" spans="1:5" ht="140.25" hidden="1" outlineLevel="3" x14ac:dyDescent="0.2">
      <c r="A353" s="58" t="str">
        <f>'Phụ lục 07'!B352</f>
        <v>NNCN-1.16</v>
      </c>
      <c r="B353" s="203" t="s">
        <v>45</v>
      </c>
      <c r="C353" s="204" t="str">
        <f>'Phụ lục 07'!D352</f>
        <v>Trợ giảng ngành Đường lối quân sự</v>
      </c>
      <c r="D353" s="210" t="s">
        <v>770</v>
      </c>
      <c r="E353" s="204"/>
    </row>
    <row r="354" spans="1:5" ht="140.25" hidden="1" outlineLevel="3" x14ac:dyDescent="0.2">
      <c r="A354" s="58" t="str">
        <f>'Phụ lục 07'!B353</f>
        <v>NNCN-2.16</v>
      </c>
      <c r="B354" s="203" t="s">
        <v>47</v>
      </c>
      <c r="C354" s="204" t="str">
        <f>'Phụ lục 07'!D353</f>
        <v>Giảng viên ngành Đường lối quân sự</v>
      </c>
      <c r="D354" s="210" t="s">
        <v>771</v>
      </c>
      <c r="E354" s="204"/>
    </row>
    <row r="355" spans="1:5" ht="140.25" hidden="1" outlineLevel="3" x14ac:dyDescent="0.2">
      <c r="A355" s="58" t="str">
        <f>'Phụ lục 07'!B354</f>
        <v>NNCN-1.17</v>
      </c>
      <c r="B355" s="203" t="s">
        <v>45</v>
      </c>
      <c r="C355" s="204" t="str">
        <f>'Phụ lục 07'!D354</f>
        <v>Trợ giảng ngành kỹ thuật quân sự</v>
      </c>
      <c r="D355" s="210" t="s">
        <v>770</v>
      </c>
      <c r="E355" s="204"/>
    </row>
    <row r="356" spans="1:5" ht="140.25" hidden="1" outlineLevel="3" x14ac:dyDescent="0.2">
      <c r="A356" s="58" t="str">
        <f>'Phụ lục 07'!B355</f>
        <v>NNCN-2.17</v>
      </c>
      <c r="B356" s="203" t="s">
        <v>47</v>
      </c>
      <c r="C356" s="204" t="str">
        <f>'Phụ lục 07'!D355</f>
        <v>Giảng viên ngành Kỹ thuật quân sự</v>
      </c>
      <c r="D356" s="210" t="s">
        <v>771</v>
      </c>
      <c r="E356" s="204"/>
    </row>
    <row r="357" spans="1:5" ht="25.5" hidden="1" outlineLevel="2" x14ac:dyDescent="0.2">
      <c r="A357" s="58"/>
      <c r="B357" s="203"/>
      <c r="C357" s="204" t="str">
        <f>'Phụ lục 07'!D356</f>
        <v>Khoa Khoa học cơ bản</v>
      </c>
      <c r="D357" s="208"/>
      <c r="E357" s="204"/>
    </row>
    <row r="358" spans="1:5" ht="140.25" hidden="1" outlineLevel="3" x14ac:dyDescent="0.2">
      <c r="A358" s="58" t="str">
        <f>'Phụ lục 07'!B357</f>
        <v>NNCN-1.19</v>
      </c>
      <c r="B358" s="203" t="s">
        <v>45</v>
      </c>
      <c r="C358" s="204" t="str">
        <f>'Phụ lục 07'!D357</f>
        <v>Trợ giảng ngành Kỹ thuật vật liệu</v>
      </c>
      <c r="D358" s="210" t="s">
        <v>770</v>
      </c>
      <c r="E358" s="204"/>
    </row>
    <row r="359" spans="1:5" ht="140.25" hidden="1" outlineLevel="3" x14ac:dyDescent="0.2">
      <c r="A359" s="58" t="str">
        <f>'Phụ lục 07'!B358</f>
        <v>NNCN-2.19</v>
      </c>
      <c r="B359" s="203" t="s">
        <v>47</v>
      </c>
      <c r="C359" s="204" t="str">
        <f>'Phụ lục 07'!D358</f>
        <v>Giảng viên ngành Kỹ thuật vật liệu</v>
      </c>
      <c r="D359" s="210" t="s">
        <v>771</v>
      </c>
      <c r="E359" s="204"/>
    </row>
    <row r="360" spans="1:5" ht="140.25" hidden="1" outlineLevel="3" x14ac:dyDescent="0.2">
      <c r="A360" s="58" t="str">
        <f>'Phụ lục 07'!B359</f>
        <v>NNCN-3.17</v>
      </c>
      <c r="B360" s="203" t="s">
        <v>391</v>
      </c>
      <c r="C360" s="204" t="str">
        <f>'Phụ lục 07'!D359</f>
        <v>Giảng viên chính ngành Kỹ thuật vật liệu</v>
      </c>
      <c r="D360" s="210" t="s">
        <v>772</v>
      </c>
      <c r="E360" s="204"/>
    </row>
    <row r="361" spans="1:5" ht="127.5" hidden="1" outlineLevel="3" x14ac:dyDescent="0.2">
      <c r="A361" s="58" t="str">
        <f>'Phụ lục 07'!B360</f>
        <v>NNCN-4.17</v>
      </c>
      <c r="B361" s="203" t="s">
        <v>393</v>
      </c>
      <c r="C361" s="204" t="str">
        <f>'Phụ lục 07'!D360</f>
        <v>Giảng viên cao cấp ngành Kỹ thuật vật liệu</v>
      </c>
      <c r="D361" s="210" t="s">
        <v>773</v>
      </c>
      <c r="E361" s="204"/>
    </row>
    <row r="362" spans="1:5" ht="140.25" hidden="1" outlineLevel="3" x14ac:dyDescent="0.2">
      <c r="A362" s="58" t="str">
        <f>'Phụ lục 07'!B361</f>
        <v>NNCN-1.20</v>
      </c>
      <c r="B362" s="203" t="s">
        <v>45</v>
      </c>
      <c r="C362" s="204" t="str">
        <f>'Phụ lục 07'!D361</f>
        <v>Trợ giảng ngành Hóa dược</v>
      </c>
      <c r="D362" s="210" t="s">
        <v>770</v>
      </c>
      <c r="E362" s="204"/>
    </row>
    <row r="363" spans="1:5" ht="140.25" hidden="1" outlineLevel="3" x14ac:dyDescent="0.2">
      <c r="A363" s="58" t="str">
        <f>'Phụ lục 07'!B362</f>
        <v>NNCN-2.20</v>
      </c>
      <c r="B363" s="203" t="s">
        <v>47</v>
      </c>
      <c r="C363" s="204" t="str">
        <f>'Phụ lục 07'!D362</f>
        <v>Giảng viên ngành Hóa dược</v>
      </c>
      <c r="D363" s="210" t="s">
        <v>771</v>
      </c>
      <c r="E363" s="204"/>
    </row>
    <row r="364" spans="1:5" ht="140.25" hidden="1" outlineLevel="3" x14ac:dyDescent="0.2">
      <c r="A364" s="58" t="str">
        <f>'Phụ lục 07'!B363</f>
        <v>NNCN-3.18</v>
      </c>
      <c r="B364" s="203" t="s">
        <v>391</v>
      </c>
      <c r="C364" s="204" t="str">
        <f>'Phụ lục 07'!D363</f>
        <v>Giảng viên chính ngành Hóa dược</v>
      </c>
      <c r="D364" s="210" t="s">
        <v>772</v>
      </c>
      <c r="E364" s="204"/>
    </row>
    <row r="365" spans="1:5" ht="127.5" hidden="1" outlineLevel="3" x14ac:dyDescent="0.2">
      <c r="A365" s="58" t="str">
        <f>'Phụ lục 07'!B364</f>
        <v>NNCN-4.18</v>
      </c>
      <c r="B365" s="203" t="s">
        <v>393</v>
      </c>
      <c r="C365" s="204" t="str">
        <f>'Phụ lục 07'!D364</f>
        <v>Giảng viên cao cấp ngành Hóa dược</v>
      </c>
      <c r="D365" s="210" t="s">
        <v>773</v>
      </c>
      <c r="E365" s="204"/>
    </row>
    <row r="366" spans="1:5" ht="140.25" hidden="1" outlineLevel="3" x14ac:dyDescent="0.2">
      <c r="A366" s="58" t="str">
        <f>'Phụ lục 07'!B365</f>
        <v>NNCN-1.18</v>
      </c>
      <c r="B366" s="203" t="s">
        <v>45</v>
      </c>
      <c r="C366" s="204" t="str">
        <f>'Phụ lục 07'!D365</f>
        <v>Trợ giảng ngoại ngữ</v>
      </c>
      <c r="D366" s="210" t="s">
        <v>770</v>
      </c>
      <c r="E366" s="204"/>
    </row>
    <row r="367" spans="1:5" ht="140.25" hidden="1" outlineLevel="3" x14ac:dyDescent="0.2">
      <c r="A367" s="58" t="str">
        <f>'Phụ lục 07'!B366</f>
        <v>NNCN-2.23</v>
      </c>
      <c r="B367" s="203" t="s">
        <v>47</v>
      </c>
      <c r="C367" s="204" t="str">
        <f>'Phụ lục 07'!D366</f>
        <v>Giảng viên ngoại ngữ</v>
      </c>
      <c r="D367" s="210" t="s">
        <v>771</v>
      </c>
      <c r="E367" s="204"/>
    </row>
    <row r="368" spans="1:5" ht="140.25" hidden="1" outlineLevel="3" x14ac:dyDescent="0.2">
      <c r="A368" s="58" t="str">
        <f>'Phụ lục 07'!B367</f>
        <v>NNCN-3.21</v>
      </c>
      <c r="B368" s="203" t="s">
        <v>391</v>
      </c>
      <c r="C368" s="204" t="str">
        <f>'Phụ lục 07'!D367</f>
        <v>Giảng viên chính giảng dạy ngoại ngữ</v>
      </c>
      <c r="D368" s="210" t="s">
        <v>772</v>
      </c>
      <c r="E368" s="204"/>
    </row>
    <row r="369" spans="1:5" ht="127.5" hidden="1" outlineLevel="3" x14ac:dyDescent="0.2">
      <c r="A369" s="58" t="str">
        <f>'Phụ lục 07'!B368</f>
        <v>NNCN-4.21</v>
      </c>
      <c r="B369" s="203" t="s">
        <v>393</v>
      </c>
      <c r="C369" s="204" t="str">
        <f>'Phụ lục 07'!D368</f>
        <v>Giảng viên cao cấp giảng dạy ngoại ngữ</v>
      </c>
      <c r="D369" s="210" t="s">
        <v>773</v>
      </c>
      <c r="E369" s="204"/>
    </row>
    <row r="370" spans="1:5" ht="140.25" hidden="1" outlineLevel="3" x14ac:dyDescent="0.2">
      <c r="A370" s="58" t="str">
        <f>'Phụ lục 07'!B369</f>
        <v>NNCN-1.18</v>
      </c>
      <c r="B370" s="203" t="s">
        <v>45</v>
      </c>
      <c r="C370" s="204" t="str">
        <f>'Phụ lục 07'!D369</f>
        <v>Trợ giảng khoa học cơ bản</v>
      </c>
      <c r="D370" s="210" t="s">
        <v>770</v>
      </c>
      <c r="E370" s="204"/>
    </row>
    <row r="371" spans="1:5" ht="140.25" hidden="1" outlineLevel="3" x14ac:dyDescent="0.2">
      <c r="A371" s="58" t="str">
        <f>'Phụ lục 07'!B370</f>
        <v>NNCN-2.18
NNCN-2.21
NNCN-2.22
NNCN-2.24</v>
      </c>
      <c r="B371" s="203" t="s">
        <v>47</v>
      </c>
      <c r="C371" s="204" t="str">
        <f>'Phụ lục 07'!D370</f>
        <v>Giảng viên khoa học cơ bản</v>
      </c>
      <c r="D371" s="210" t="s">
        <v>771</v>
      </c>
      <c r="E371" s="204"/>
    </row>
    <row r="372" spans="1:5" ht="140.25" hidden="1" outlineLevel="3" x14ac:dyDescent="0.2">
      <c r="A372" s="58" t="str">
        <f>'Phụ lục 07'!B371</f>
        <v>NNCN-3.16
NNCN-3.19
NNCN-3.20
NNCN-3.22</v>
      </c>
      <c r="B372" s="203" t="s">
        <v>391</v>
      </c>
      <c r="C372" s="204" t="str">
        <f>'Phụ lục 07'!D371</f>
        <v>Giảng viên chính khoa học cơ bản</v>
      </c>
      <c r="D372" s="210" t="s">
        <v>772</v>
      </c>
      <c r="E372" s="204"/>
    </row>
    <row r="373" spans="1:5" ht="127.5" hidden="1" outlineLevel="3" x14ac:dyDescent="0.2">
      <c r="A373" s="58" t="str">
        <f>'Phụ lục 07'!B372</f>
        <v>NNCN-4.16
NNCN-4.19
NNCN-4.20
NNCN-4.22</v>
      </c>
      <c r="B373" s="203" t="s">
        <v>393</v>
      </c>
      <c r="C373" s="204" t="str">
        <f>'Phụ lục 07'!D372</f>
        <v>Giảng viên cao cấp khoa học cơ bản</v>
      </c>
      <c r="D373" s="210" t="s">
        <v>773</v>
      </c>
      <c r="E373" s="204"/>
    </row>
    <row r="374" spans="1:5" ht="25.5" hidden="1" outlineLevel="2" x14ac:dyDescent="0.2">
      <c r="A374" s="58"/>
      <c r="B374" s="203"/>
      <c r="C374" s="204" t="str">
        <f>'Phụ lục 07'!D373</f>
        <v>Khoa Khoa học và KTĐC</v>
      </c>
      <c r="D374" s="208"/>
      <c r="E374" s="204"/>
    </row>
    <row r="375" spans="1:5" ht="140.25" hidden="1" outlineLevel="3" x14ac:dyDescent="0.2">
      <c r="A375" s="58" t="str">
        <f>'Phụ lục 07'!B374</f>
        <v>NNCN-1.21</v>
      </c>
      <c r="B375" s="203" t="s">
        <v>45</v>
      </c>
      <c r="C375" s="204" t="str">
        <f>'Phụ lục 07'!D374</f>
        <v>Trợ giảng ngành Địa chất học</v>
      </c>
      <c r="D375" s="210" t="s">
        <v>770</v>
      </c>
      <c r="E375" s="204"/>
    </row>
    <row r="376" spans="1:5" ht="140.25" hidden="1" outlineLevel="3" x14ac:dyDescent="0.2">
      <c r="A376" s="58" t="str">
        <f>'Phụ lục 07'!B375</f>
        <v>NNCN-2.25</v>
      </c>
      <c r="B376" s="203" t="s">
        <v>47</v>
      </c>
      <c r="C376" s="204" t="str">
        <f>'Phụ lục 07'!D375</f>
        <v>Giảng viên ngành Địa chất học</v>
      </c>
      <c r="D376" s="210" t="s">
        <v>771</v>
      </c>
      <c r="E376" s="204"/>
    </row>
    <row r="377" spans="1:5" ht="140.25" hidden="1" outlineLevel="3" x14ac:dyDescent="0.2">
      <c r="A377" s="58" t="str">
        <f>'Phụ lục 07'!B376</f>
        <v>NNCN-3.23</v>
      </c>
      <c r="B377" s="203" t="s">
        <v>391</v>
      </c>
      <c r="C377" s="204" t="str">
        <f>'Phụ lục 07'!D376</f>
        <v>Giảng viên chính ngành Địa chất học</v>
      </c>
      <c r="D377" s="210" t="s">
        <v>772</v>
      </c>
      <c r="E377" s="204"/>
    </row>
    <row r="378" spans="1:5" ht="127.5" hidden="1" outlineLevel="3" x14ac:dyDescent="0.2">
      <c r="A378" s="58" t="str">
        <f>'Phụ lục 07'!B377</f>
        <v>NNCN-4.23</v>
      </c>
      <c r="B378" s="203" t="s">
        <v>393</v>
      </c>
      <c r="C378" s="204" t="str">
        <f>'Phụ lục 07'!D377</f>
        <v>Giảng viên cao cấp ngành Địa chất học</v>
      </c>
      <c r="D378" s="210" t="s">
        <v>773</v>
      </c>
      <c r="E378" s="204"/>
    </row>
    <row r="379" spans="1:5" ht="140.25" hidden="1" outlineLevel="3" x14ac:dyDescent="0.2">
      <c r="A379" s="58" t="str">
        <f>'Phụ lục 07'!B378</f>
        <v>NNCN-1.21</v>
      </c>
      <c r="B379" s="203" t="s">
        <v>45</v>
      </c>
      <c r="C379" s="204" t="str">
        <f>'Phụ lục 07'!D378</f>
        <v>Trợ giảng ngành Du lịch địa chất</v>
      </c>
      <c r="D379" s="210" t="s">
        <v>770</v>
      </c>
      <c r="E379" s="204"/>
    </row>
    <row r="380" spans="1:5" ht="140.25" hidden="1" outlineLevel="3" x14ac:dyDescent="0.2">
      <c r="A380" s="58" t="str">
        <f>'Phụ lục 07'!B379</f>
        <v>NNCN-2.25</v>
      </c>
      <c r="B380" s="203" t="s">
        <v>47</v>
      </c>
      <c r="C380" s="204" t="str">
        <f>'Phụ lục 07'!D379</f>
        <v>Giảng viên ngành Du lịch địa chất</v>
      </c>
      <c r="D380" s="210" t="s">
        <v>771</v>
      </c>
      <c r="E380" s="204"/>
    </row>
    <row r="381" spans="1:5" ht="140.25" hidden="1" outlineLevel="3" x14ac:dyDescent="0.2">
      <c r="A381" s="58" t="str">
        <f>'Phụ lục 07'!B380</f>
        <v>NNCN-3.23</v>
      </c>
      <c r="B381" s="203" t="s">
        <v>391</v>
      </c>
      <c r="C381" s="204" t="str">
        <f>'Phụ lục 07'!D380</f>
        <v>Giảng viên chính ngành Du lịch địa chất</v>
      </c>
      <c r="D381" s="210" t="s">
        <v>772</v>
      </c>
      <c r="E381" s="204"/>
    </row>
    <row r="382" spans="1:5" ht="127.5" hidden="1" outlineLevel="3" x14ac:dyDescent="0.2">
      <c r="A382" s="58" t="str">
        <f>'Phụ lục 07'!B381</f>
        <v>NNCN-4.23</v>
      </c>
      <c r="B382" s="203" t="s">
        <v>393</v>
      </c>
      <c r="C382" s="204" t="str">
        <f>'Phụ lục 07'!D381</f>
        <v>Giảng viên cao cấp ngành Du lịch địa chất</v>
      </c>
      <c r="D382" s="210" t="s">
        <v>773</v>
      </c>
      <c r="E382" s="204"/>
    </row>
    <row r="383" spans="1:5" ht="140.25" hidden="1" outlineLevel="3" x14ac:dyDescent="0.2">
      <c r="A383" s="58" t="str">
        <f>'Phụ lục 07'!B382</f>
        <v>NNCN-1.22</v>
      </c>
      <c r="B383" s="203" t="s">
        <v>45</v>
      </c>
      <c r="C383" s="204" t="str">
        <f>'Phụ lục 07'!D382</f>
        <v>Trợ giảng chuyên ngành Địa chất thủy văn - Địa chất công trinh</v>
      </c>
      <c r="D383" s="210" t="s">
        <v>770</v>
      </c>
      <c r="E383" s="204"/>
    </row>
    <row r="384" spans="1:5" ht="140.25" hidden="1" outlineLevel="3" x14ac:dyDescent="0.2">
      <c r="A384" s="58" t="str">
        <f>'Phụ lục 07'!B383</f>
        <v>NNCN-2.26</v>
      </c>
      <c r="B384" s="203" t="s">
        <v>47</v>
      </c>
      <c r="C384" s="204" t="str">
        <f>'Phụ lục 07'!D383</f>
        <v>Giảng viên chuyên ngành Địa chất thủy văn - Địa chất công trinh</v>
      </c>
      <c r="D384" s="210" t="s">
        <v>771</v>
      </c>
      <c r="E384" s="204"/>
    </row>
    <row r="385" spans="1:5" ht="140.25" hidden="1" outlineLevel="3" x14ac:dyDescent="0.2">
      <c r="A385" s="58" t="str">
        <f>'Phụ lục 07'!B384</f>
        <v>NNCN-3.24</v>
      </c>
      <c r="B385" s="203" t="s">
        <v>391</v>
      </c>
      <c r="C385" s="204" t="str">
        <f>'Phụ lục 07'!D384</f>
        <v>Giảng viên chính chuyên ngành Địa chất thủy văn - Địa chất công trinh</v>
      </c>
      <c r="D385" s="210" t="s">
        <v>772</v>
      </c>
      <c r="E385" s="204"/>
    </row>
    <row r="386" spans="1:5" ht="127.5" hidden="1" outlineLevel="3" x14ac:dyDescent="0.2">
      <c r="A386" s="58" t="str">
        <f>'Phụ lục 07'!B385</f>
        <v>NNCN-4.24</v>
      </c>
      <c r="B386" s="203" t="s">
        <v>393</v>
      </c>
      <c r="C386" s="204" t="str">
        <f>'Phụ lục 07'!D385</f>
        <v>Giảng viên cao cấp chuyên ngành Địa chất thủy văn - Địa chất công trinh</v>
      </c>
      <c r="D386" s="210" t="s">
        <v>773</v>
      </c>
      <c r="E386" s="204"/>
    </row>
    <row r="387" spans="1:5" ht="140.25" hidden="1" outlineLevel="3" x14ac:dyDescent="0.2">
      <c r="A387" s="58" t="str">
        <f>'Phụ lục 07'!B386</f>
        <v>NNCN-1.22</v>
      </c>
      <c r="B387" s="203" t="s">
        <v>45</v>
      </c>
      <c r="C387" s="204" t="str">
        <f>'Phụ lục 07'!D386</f>
        <v>Trợ giảng ngành Kỹ thuật tài nguyên nước</v>
      </c>
      <c r="D387" s="210" t="s">
        <v>770</v>
      </c>
      <c r="E387" s="204"/>
    </row>
    <row r="388" spans="1:5" ht="140.25" hidden="1" outlineLevel="3" x14ac:dyDescent="0.2">
      <c r="A388" s="58" t="str">
        <f>'Phụ lục 07'!B387</f>
        <v>NNCN-2.26</v>
      </c>
      <c r="B388" s="203" t="s">
        <v>47</v>
      </c>
      <c r="C388" s="204" t="str">
        <f>'Phụ lục 07'!D387</f>
        <v>Giảng viên ngành Kỹ thuật tài nguyên nước</v>
      </c>
      <c r="D388" s="210" t="s">
        <v>771</v>
      </c>
      <c r="E388" s="204"/>
    </row>
    <row r="389" spans="1:5" ht="140.25" hidden="1" outlineLevel="3" x14ac:dyDescent="0.2">
      <c r="A389" s="58" t="str">
        <f>'Phụ lục 07'!B388</f>
        <v>NNCN-3.24</v>
      </c>
      <c r="B389" s="203" t="s">
        <v>391</v>
      </c>
      <c r="C389" s="204" t="str">
        <f>'Phụ lục 07'!D388</f>
        <v>Giảng viên chính ngành Kỹ thuật tài nguyên nước</v>
      </c>
      <c r="D389" s="210" t="s">
        <v>772</v>
      </c>
      <c r="E389" s="204"/>
    </row>
    <row r="390" spans="1:5" ht="140.25" hidden="1" outlineLevel="3" x14ac:dyDescent="0.2">
      <c r="A390" s="58" t="str">
        <f>'Phụ lục 07'!B389</f>
        <v>NNCN-1.23</v>
      </c>
      <c r="B390" s="203" t="s">
        <v>45</v>
      </c>
      <c r="C390" s="204" t="str">
        <f>'Phụ lục 07'!D389</f>
        <v>Trợ giảng ngành Địa kỹ thuật xây dựng, chuyên ngành Địa chất công trình - Địa kỹ thuật</v>
      </c>
      <c r="D390" s="210" t="s">
        <v>770</v>
      </c>
      <c r="E390" s="204"/>
    </row>
    <row r="391" spans="1:5" ht="140.25" hidden="1" outlineLevel="3" x14ac:dyDescent="0.2">
      <c r="A391" s="58" t="str">
        <f>'Phụ lục 07'!B390</f>
        <v>NNCN-2.27</v>
      </c>
      <c r="B391" s="203" t="s">
        <v>47</v>
      </c>
      <c r="C391" s="204" t="str">
        <f>'Phụ lục 07'!D390</f>
        <v>Giảng viên ngành Địa kỹ thuật xây dựng, chuyên ngành Địa chất công trình - Địa kỹ thuật</v>
      </c>
      <c r="D391" s="210" t="s">
        <v>771</v>
      </c>
      <c r="E391" s="204"/>
    </row>
    <row r="392" spans="1:5" ht="140.25" hidden="1" outlineLevel="3" x14ac:dyDescent="0.2">
      <c r="A392" s="58" t="str">
        <f>'Phụ lục 07'!B391</f>
        <v>NNCN-3.25</v>
      </c>
      <c r="B392" s="203" t="s">
        <v>391</v>
      </c>
      <c r="C392" s="204" t="str">
        <f>'Phụ lục 07'!D391</f>
        <v>Giảng viên chính ngành Địa kỹ thuật xây dựng, chuyên ngành Địa chất công trình - Địa kỹ thuật</v>
      </c>
      <c r="D392" s="210" t="s">
        <v>772</v>
      </c>
      <c r="E392" s="204"/>
    </row>
    <row r="393" spans="1:5" ht="127.5" hidden="1" outlineLevel="3" x14ac:dyDescent="0.2">
      <c r="A393" s="58" t="str">
        <f>'Phụ lục 07'!B392</f>
        <v>NNCN-4.25</v>
      </c>
      <c r="B393" s="203" t="s">
        <v>393</v>
      </c>
      <c r="C393" s="204" t="str">
        <f>'Phụ lục 07'!D392</f>
        <v>Giảng viên cao cấp ngành Địa kỹ thuật xây dựng, chuyên ngành Địa chất công trình - Địa kỹ thuật</v>
      </c>
      <c r="D393" s="210" t="s">
        <v>773</v>
      </c>
      <c r="E393" s="204"/>
    </row>
    <row r="394" spans="1:5" ht="140.25" hidden="1" outlineLevel="3" x14ac:dyDescent="0.2">
      <c r="A394" s="58" t="str">
        <f>'Phụ lục 07'!B393</f>
        <v>NNCN-1.25</v>
      </c>
      <c r="B394" s="203" t="s">
        <v>45</v>
      </c>
      <c r="C394" s="204" t="str">
        <f>'Phụ lục 07'!D393</f>
        <v>Trợ giảng ngành Kỹ thuật Địa chất</v>
      </c>
      <c r="D394" s="210" t="s">
        <v>770</v>
      </c>
      <c r="E394" s="204"/>
    </row>
    <row r="395" spans="1:5" ht="140.25" hidden="1" outlineLevel="3" x14ac:dyDescent="0.2">
      <c r="A395" s="58" t="str">
        <f>'Phụ lục 07'!B394</f>
        <v>NNCN-2.29</v>
      </c>
      <c r="B395" s="203" t="s">
        <v>47</v>
      </c>
      <c r="C395" s="204" t="str">
        <f>'Phụ lục 07'!D394</f>
        <v>Giảng viên ngành Kỹ thuật Địa chất</v>
      </c>
      <c r="D395" s="210" t="s">
        <v>771</v>
      </c>
      <c r="E395" s="204"/>
    </row>
    <row r="396" spans="1:5" ht="140.25" hidden="1" outlineLevel="3" x14ac:dyDescent="0.2">
      <c r="A396" s="58" t="str">
        <f>'Phụ lục 07'!B395</f>
        <v>NNCN-3.27</v>
      </c>
      <c r="B396" s="203" t="s">
        <v>391</v>
      </c>
      <c r="C396" s="204" t="str">
        <f>'Phụ lục 07'!D395</f>
        <v>Giảng viên chính ngành Kỹ thuật Địa chất</v>
      </c>
      <c r="D396" s="210" t="s">
        <v>772</v>
      </c>
      <c r="E396" s="204"/>
    </row>
    <row r="397" spans="1:5" ht="127.5" hidden="1" outlineLevel="3" x14ac:dyDescent="0.2">
      <c r="A397" s="58" t="str">
        <f>'Phụ lục 07'!B396</f>
        <v>NNCN-4.27</v>
      </c>
      <c r="B397" s="203" t="s">
        <v>393</v>
      </c>
      <c r="C397" s="204" t="str">
        <f>'Phụ lục 07'!D396</f>
        <v>Giảng viên cao cấp ngành Kỹ thuật Địa chất</v>
      </c>
      <c r="D397" s="210" t="s">
        <v>773</v>
      </c>
      <c r="E397" s="204"/>
    </row>
    <row r="398" spans="1:5" ht="140.25" hidden="1" outlineLevel="3" x14ac:dyDescent="0.2">
      <c r="A398" s="58" t="str">
        <f>'Phụ lục 07'!B397</f>
        <v>NNCN-1.24</v>
      </c>
      <c r="B398" s="203" t="s">
        <v>45</v>
      </c>
      <c r="C398" s="204" t="str">
        <f>'Phụ lục 07'!D397</f>
        <v>Trợ giảng nhóm ngành Đá quý, đá mỹ nghệ, Kỹ thuật địa chất, Địa chất học, Du lịch Địa chất</v>
      </c>
      <c r="D398" s="210" t="s">
        <v>770</v>
      </c>
      <c r="E398" s="204"/>
    </row>
    <row r="399" spans="1:5" ht="140.25" hidden="1" outlineLevel="3" x14ac:dyDescent="0.2">
      <c r="A399" s="58" t="str">
        <f>'Phụ lục 07'!B398</f>
        <v>NNCN-2.28</v>
      </c>
      <c r="B399" s="203" t="s">
        <v>47</v>
      </c>
      <c r="C399" s="204" t="str">
        <f>'Phụ lục 07'!D398</f>
        <v>Giảng viên ngành Đá quý, đá mỹ nghệ</v>
      </c>
      <c r="D399" s="210" t="s">
        <v>771</v>
      </c>
      <c r="E399" s="204"/>
    </row>
    <row r="400" spans="1:5" ht="140.25" hidden="1" outlineLevel="3" x14ac:dyDescent="0.2">
      <c r="A400" s="58" t="str">
        <f>'Phụ lục 07'!B399</f>
        <v>NNCN-3.26</v>
      </c>
      <c r="B400" s="203" t="s">
        <v>391</v>
      </c>
      <c r="C400" s="204" t="str">
        <f>'Phụ lục 07'!D399</f>
        <v>Giảng viên chính ngành Đá quý, đá mỹ nghệ</v>
      </c>
      <c r="D400" s="210" t="s">
        <v>772</v>
      </c>
      <c r="E400" s="204"/>
    </row>
    <row r="401" spans="1:5" ht="127.5" hidden="1" outlineLevel="3" x14ac:dyDescent="0.2">
      <c r="A401" s="58" t="str">
        <f>'Phụ lục 07'!B400</f>
        <v>NNCN-4.26</v>
      </c>
      <c r="B401" s="203" t="s">
        <v>393</v>
      </c>
      <c r="C401" s="204" t="str">
        <f>'Phụ lục 07'!D400</f>
        <v>Giảng viên cao cấp ngành Đá quý, đá mỹ nghệ</v>
      </c>
      <c r="D401" s="210" t="s">
        <v>773</v>
      </c>
      <c r="E401" s="204"/>
    </row>
    <row r="402" spans="1:5" ht="140.25" hidden="1" outlineLevel="3" x14ac:dyDescent="0.2">
      <c r="A402" s="58" t="str">
        <f>'Phụ lục 07'!B401</f>
        <v>NNCN-1.25</v>
      </c>
      <c r="B402" s="203" t="s">
        <v>45</v>
      </c>
      <c r="C402" s="204" t="str">
        <f>'Phụ lục 07'!D401</f>
        <v>Trợ giảng ngành Quản lý tài nguyên khoáng sản</v>
      </c>
      <c r="D402" s="210" t="s">
        <v>770</v>
      </c>
      <c r="E402" s="204"/>
    </row>
    <row r="403" spans="1:5" ht="140.25" hidden="1" outlineLevel="3" x14ac:dyDescent="0.2">
      <c r="A403" s="58" t="str">
        <f>'Phụ lục 07'!B402</f>
        <v>NNCN-2.29</v>
      </c>
      <c r="B403" s="203" t="s">
        <v>47</v>
      </c>
      <c r="C403" s="204" t="str">
        <f>'Phụ lục 07'!D402</f>
        <v>Giảng viên ngành Quản lý tài nguyên khoáng sản</v>
      </c>
      <c r="D403" s="210" t="s">
        <v>771</v>
      </c>
      <c r="E403" s="204"/>
    </row>
    <row r="404" spans="1:5" ht="140.25" hidden="1" outlineLevel="3" x14ac:dyDescent="0.2">
      <c r="A404" s="58" t="str">
        <f>'Phụ lục 07'!B403</f>
        <v>NNCN-3.27</v>
      </c>
      <c r="B404" s="203" t="s">
        <v>391</v>
      </c>
      <c r="C404" s="204" t="str">
        <f>'Phụ lục 07'!D403</f>
        <v>Giảng viên chính ngành Quản lý tài nguyên khoáng sản</v>
      </c>
      <c r="D404" s="210" t="s">
        <v>772</v>
      </c>
      <c r="E404" s="204"/>
    </row>
    <row r="405" spans="1:5" ht="127.5" hidden="1" outlineLevel="3" x14ac:dyDescent="0.2">
      <c r="A405" s="58" t="str">
        <f>'Phụ lục 07'!B404</f>
        <v>NNCN-4.27</v>
      </c>
      <c r="B405" s="203" t="s">
        <v>393</v>
      </c>
      <c r="C405" s="204" t="str">
        <f>'Phụ lục 07'!D404</f>
        <v>Giảng viên cao cấp ngành Quản lý tài nguyên khoáng sản</v>
      </c>
      <c r="D405" s="210" t="s">
        <v>773</v>
      </c>
      <c r="E405" s="204"/>
    </row>
    <row r="406" spans="1:5" ht="38.25" hidden="1" outlineLevel="2" x14ac:dyDescent="0.2">
      <c r="A406" s="58"/>
      <c r="B406" s="203"/>
      <c r="C406" s="204" t="str">
        <f>'Phụ lục 07'!D405</f>
        <v>Khoa Kinh tế - Quản trị kinh doanh</v>
      </c>
      <c r="D406" s="208"/>
      <c r="E406" s="204"/>
    </row>
    <row r="407" spans="1:5" ht="140.25" hidden="1" outlineLevel="3" x14ac:dyDescent="0.2">
      <c r="A407" s="58" t="str">
        <f>'Phụ lục 07'!B406</f>
        <v>NNCN-1.26</v>
      </c>
      <c r="B407" s="203" t="s">
        <v>45</v>
      </c>
      <c r="C407" s="204" t="str">
        <f>'Phụ lục 07'!D406</f>
        <v>Trợ giảng ngành Quản trị kinh doanh; Marketing</v>
      </c>
      <c r="D407" s="210" t="s">
        <v>770</v>
      </c>
      <c r="E407" s="204"/>
    </row>
    <row r="408" spans="1:5" ht="140.25" hidden="1" outlineLevel="3" x14ac:dyDescent="0.2">
      <c r="A408" s="58" t="str">
        <f>'Phụ lục 07'!B407</f>
        <v>NNCN-2.30</v>
      </c>
      <c r="B408" s="203" t="s">
        <v>47</v>
      </c>
      <c r="C408" s="204" t="str">
        <f>'Phụ lục 07'!D407</f>
        <v>Giảng viên ngành Quản trị kinh doanh; Marketing</v>
      </c>
      <c r="D408" s="210" t="s">
        <v>771</v>
      </c>
      <c r="E408" s="204"/>
    </row>
    <row r="409" spans="1:5" ht="140.25" hidden="1" outlineLevel="3" x14ac:dyDescent="0.2">
      <c r="A409" s="58" t="str">
        <f>'Phụ lục 07'!B408</f>
        <v>NNCN-3.28</v>
      </c>
      <c r="B409" s="203" t="s">
        <v>391</v>
      </c>
      <c r="C409" s="204" t="str">
        <f>'Phụ lục 07'!D408</f>
        <v>Giảng viên chính ngành Quản trị kinh doanh; Marketing</v>
      </c>
      <c r="D409" s="210" t="s">
        <v>772</v>
      </c>
      <c r="E409" s="204"/>
    </row>
    <row r="410" spans="1:5" ht="127.5" hidden="1" outlineLevel="3" x14ac:dyDescent="0.2">
      <c r="A410" s="58" t="str">
        <f>'Phụ lục 07'!B409</f>
        <v>NNCN-4.28</v>
      </c>
      <c r="B410" s="203" t="s">
        <v>393</v>
      </c>
      <c r="C410" s="204" t="str">
        <f>'Phụ lục 07'!D409</f>
        <v>Giảng viên cao cấp ngành Quản trị kinh doanh; Marketing</v>
      </c>
      <c r="D410" s="210" t="s">
        <v>773</v>
      </c>
      <c r="E410" s="204"/>
    </row>
    <row r="411" spans="1:5" ht="140.25" hidden="1" outlineLevel="3" x14ac:dyDescent="0.2">
      <c r="A411" s="58" t="str">
        <f>'Phụ lục 07'!B410</f>
        <v>NNCN-1.29</v>
      </c>
      <c r="B411" s="203" t="s">
        <v>45</v>
      </c>
      <c r="C411" s="204" t="str">
        <f>'Phụ lục 07'!D410</f>
        <v>Trợ giảng ngành Quản lý công nghiệp</v>
      </c>
      <c r="D411" s="210" t="s">
        <v>770</v>
      </c>
      <c r="E411" s="204"/>
    </row>
    <row r="412" spans="1:5" ht="140.25" hidden="1" outlineLevel="3" x14ac:dyDescent="0.2">
      <c r="A412" s="58" t="str">
        <f>'Phụ lục 07'!B411</f>
        <v>NNCN-2.33</v>
      </c>
      <c r="B412" s="203" t="s">
        <v>47</v>
      </c>
      <c r="C412" s="204" t="str">
        <f>'Phụ lục 07'!D411</f>
        <v>Giảng viên ngành Quản lý công nghiệp</v>
      </c>
      <c r="D412" s="210" t="s">
        <v>771</v>
      </c>
      <c r="E412" s="204"/>
    </row>
    <row r="413" spans="1:5" ht="140.25" hidden="1" outlineLevel="3" x14ac:dyDescent="0.2">
      <c r="A413" s="58" t="str">
        <f>'Phụ lục 07'!B412</f>
        <v>NNCN-3.31</v>
      </c>
      <c r="B413" s="203" t="s">
        <v>391</v>
      </c>
      <c r="C413" s="204" t="str">
        <f>'Phụ lục 07'!D412</f>
        <v>Giảng viên chính ngành Quản lý công nghiệp</v>
      </c>
      <c r="D413" s="210" t="s">
        <v>772</v>
      </c>
      <c r="E413" s="204"/>
    </row>
    <row r="414" spans="1:5" ht="127.5" hidden="1" outlineLevel="3" x14ac:dyDescent="0.2">
      <c r="A414" s="58" t="str">
        <f>'Phụ lục 07'!B413</f>
        <v>NNCN-4.31</v>
      </c>
      <c r="B414" s="203" t="s">
        <v>393</v>
      </c>
      <c r="C414" s="204" t="str">
        <f>'Phụ lục 07'!D413</f>
        <v>Giảng viên cao cấp ngành Quản lý công nghiệp</v>
      </c>
      <c r="D414" s="210" t="s">
        <v>773</v>
      </c>
      <c r="E414" s="204"/>
    </row>
    <row r="415" spans="1:5" ht="140.25" hidden="1" outlineLevel="3" x14ac:dyDescent="0.2">
      <c r="A415" s="58" t="str">
        <f>'Phụ lục 07'!B414</f>
        <v>NNCN-1.29</v>
      </c>
      <c r="B415" s="203" t="s">
        <v>45</v>
      </c>
      <c r="C415" s="204" t="str">
        <f>'Phụ lục 07'!D414</f>
        <v>Trợ giảng ngành Kế toán; Tài chính - Ngân hàng</v>
      </c>
      <c r="D415" s="210" t="s">
        <v>770</v>
      </c>
      <c r="E415" s="204"/>
    </row>
    <row r="416" spans="1:5" ht="140.25" hidden="1" outlineLevel="3" x14ac:dyDescent="0.2">
      <c r="A416" s="58" t="str">
        <f>'Phụ lục 07'!B415</f>
        <v>NNCN-2.33</v>
      </c>
      <c r="B416" s="203" t="s">
        <v>47</v>
      </c>
      <c r="C416" s="204" t="str">
        <f>'Phụ lục 07'!D415</f>
        <v>Giảng viên ngành Kế toán; Tài chính - Ngân hàng</v>
      </c>
      <c r="D416" s="210" t="s">
        <v>771</v>
      </c>
      <c r="E416" s="204"/>
    </row>
    <row r="417" spans="1:5" ht="140.25" hidden="1" outlineLevel="3" x14ac:dyDescent="0.2">
      <c r="A417" s="58" t="str">
        <f>'Phụ lục 07'!B416</f>
        <v>NNCN-3.31</v>
      </c>
      <c r="B417" s="203" t="s">
        <v>391</v>
      </c>
      <c r="C417" s="204" t="str">
        <f>'Phụ lục 07'!D416</f>
        <v>Giảng viên chính ngành Kế toán; Tài chính - Ngân hàng</v>
      </c>
      <c r="D417" s="210" t="s">
        <v>772</v>
      </c>
      <c r="E417" s="204"/>
    </row>
    <row r="418" spans="1:5" ht="127.5" hidden="1" outlineLevel="3" x14ac:dyDescent="0.2">
      <c r="A418" s="58" t="str">
        <f>'Phụ lục 07'!B417</f>
        <v>NNCN-4.31</v>
      </c>
      <c r="B418" s="203" t="s">
        <v>393</v>
      </c>
      <c r="C418" s="204" t="str">
        <f>'Phụ lục 07'!D417</f>
        <v>Giảng viên cao cấp ngành Kế toán; Tài chính - Ngân hàng</v>
      </c>
      <c r="D418" s="210" t="s">
        <v>773</v>
      </c>
      <c r="E418" s="204"/>
    </row>
    <row r="419" spans="1:5" ht="140.25" hidden="1" outlineLevel="3" x14ac:dyDescent="0.2">
      <c r="A419" s="58" t="str">
        <f>'Phụ lục 07'!B418</f>
        <v>NNCN-1.30</v>
      </c>
      <c r="B419" s="203" t="s">
        <v>45</v>
      </c>
      <c r="C419" s="204" t="str">
        <f>'Phụ lục 07'!D418</f>
        <v>Trợ giảng ngành Luật Kinh tế (Dự kiến)</v>
      </c>
      <c r="D419" s="210" t="s">
        <v>770</v>
      </c>
      <c r="E419" s="204"/>
    </row>
    <row r="420" spans="1:5" ht="140.25" hidden="1" outlineLevel="3" x14ac:dyDescent="0.2">
      <c r="A420" s="58" t="str">
        <f>'Phụ lục 07'!B419</f>
        <v>NNCN-2.34</v>
      </c>
      <c r="B420" s="203" t="s">
        <v>47</v>
      </c>
      <c r="C420" s="204" t="str">
        <f>'Phụ lục 07'!D419</f>
        <v>Giảng viên  ngành Luật Kinh tế (Dự kiến)</v>
      </c>
      <c r="D420" s="210" t="s">
        <v>771</v>
      </c>
      <c r="E420" s="204"/>
    </row>
    <row r="421" spans="1:5" ht="140.25" hidden="1" outlineLevel="3" x14ac:dyDescent="0.2">
      <c r="A421" s="58" t="str">
        <f>'Phụ lục 07'!B420</f>
        <v>NNCN-3.32</v>
      </c>
      <c r="B421" s="203" t="s">
        <v>391</v>
      </c>
      <c r="C421" s="204" t="str">
        <f>'Phụ lục 07'!D420</f>
        <v>Giảng viên chính ngành Luật Kinh tế (Dự kiến)</v>
      </c>
      <c r="D421" s="210" t="s">
        <v>772</v>
      </c>
      <c r="E421" s="204"/>
    </row>
    <row r="422" spans="1:5" ht="127.5" hidden="1" outlineLevel="3" x14ac:dyDescent="0.2">
      <c r="A422" s="58" t="str">
        <f>'Phụ lục 07'!B421</f>
        <v>NNCN-4.32</v>
      </c>
      <c r="B422" s="203" t="s">
        <v>393</v>
      </c>
      <c r="C422" s="204" t="str">
        <f>'Phụ lục 07'!D421</f>
        <v>Giảng viên cao cấp ngành Luật Kinh tế (Dự kiến)</v>
      </c>
      <c r="D422" s="210" t="s">
        <v>773</v>
      </c>
      <c r="E422" s="204"/>
    </row>
    <row r="423" spans="1:5" ht="25.5" hidden="1" outlineLevel="2" x14ac:dyDescent="0.2">
      <c r="A423" s="58"/>
      <c r="B423" s="203"/>
      <c r="C423" s="204" t="str">
        <f>'Phụ lục 07'!D422</f>
        <v>Khoa Lý luận chính trị</v>
      </c>
      <c r="D423" s="208"/>
      <c r="E423" s="204"/>
    </row>
    <row r="424" spans="1:5" ht="140.25" hidden="1" outlineLevel="3" x14ac:dyDescent="0.2">
      <c r="A424" s="58" t="str">
        <f>'Phụ lục 07'!B423</f>
        <v>NNCN-1.31</v>
      </c>
      <c r="B424" s="203" t="s">
        <v>45</v>
      </c>
      <c r="C424" s="204" t="str">
        <f>'Phụ lục 07'!D423</f>
        <v xml:space="preserve">Trợ giảng lý luận chính trị </v>
      </c>
      <c r="D424" s="210" t="s">
        <v>770</v>
      </c>
      <c r="E424" s="204"/>
    </row>
    <row r="425" spans="1:5" ht="140.25" hidden="1" outlineLevel="3" x14ac:dyDescent="0.2">
      <c r="A425" s="58" t="str">
        <f>'Phụ lục 07'!B424</f>
        <v>NNCN-2.35</v>
      </c>
      <c r="B425" s="203" t="s">
        <v>47</v>
      </c>
      <c r="C425" s="204" t="str">
        <f>'Phụ lục 07'!D424</f>
        <v>Giảng viên lý luận chính trị</v>
      </c>
      <c r="D425" s="210" t="s">
        <v>771</v>
      </c>
      <c r="E425" s="204"/>
    </row>
    <row r="426" spans="1:5" ht="140.25" hidden="1" outlineLevel="3" x14ac:dyDescent="0.2">
      <c r="A426" s="58" t="str">
        <f>'Phụ lục 07'!B425</f>
        <v>NNCN-3.33</v>
      </c>
      <c r="B426" s="203" t="s">
        <v>391</v>
      </c>
      <c r="C426" s="204" t="str">
        <f>'Phụ lục 07'!D425</f>
        <v>Giảng viên chính lý luận chính trị</v>
      </c>
      <c r="D426" s="210" t="s">
        <v>772</v>
      </c>
      <c r="E426" s="204"/>
    </row>
    <row r="427" spans="1:5" ht="127.5" hidden="1" outlineLevel="3" x14ac:dyDescent="0.2">
      <c r="A427" s="58" t="str">
        <f>'Phụ lục 07'!B426</f>
        <v>NNCN-4.33</v>
      </c>
      <c r="B427" s="203" t="s">
        <v>393</v>
      </c>
      <c r="C427" s="204" t="str">
        <f>'Phụ lục 07'!D426</f>
        <v>Giảng viên cao cấp lý luận chính trị</v>
      </c>
      <c r="D427" s="210" t="s">
        <v>773</v>
      </c>
      <c r="E427" s="204"/>
    </row>
    <row r="428" spans="1:5" hidden="1" outlineLevel="2" x14ac:dyDescent="0.2">
      <c r="A428" s="58"/>
      <c r="B428" s="203"/>
      <c r="C428" s="204" t="str">
        <f>'Phụ lục 07'!D427</f>
        <v>Khoa Mỏ</v>
      </c>
      <c r="D428" s="208"/>
      <c r="E428" s="204"/>
    </row>
    <row r="429" spans="1:5" ht="140.25" hidden="1" outlineLevel="3" x14ac:dyDescent="0.2">
      <c r="A429" s="58" t="str">
        <f>'Phụ lục 07'!B428</f>
        <v>NNCN-1.32</v>
      </c>
      <c r="B429" s="203" t="s">
        <v>45</v>
      </c>
      <c r="C429" s="204" t="str">
        <f>'Phụ lục 07'!D428</f>
        <v>Trợ giảng ngành Kỹ thuật vật liệu</v>
      </c>
      <c r="D429" s="210" t="s">
        <v>770</v>
      </c>
      <c r="E429" s="204"/>
    </row>
    <row r="430" spans="1:5" ht="140.25" hidden="1" outlineLevel="3" x14ac:dyDescent="0.2">
      <c r="A430" s="58" t="str">
        <f>'Phụ lục 07'!B429</f>
        <v>NNCN-2.36</v>
      </c>
      <c r="B430" s="203" t="s">
        <v>47</v>
      </c>
      <c r="C430" s="204" t="str">
        <f>'Phụ lục 07'!D429</f>
        <v>Giảng viên ngành Kỹ thuật vật liệu</v>
      </c>
      <c r="D430" s="210" t="s">
        <v>771</v>
      </c>
      <c r="E430" s="204"/>
    </row>
    <row r="431" spans="1:5" ht="140.25" hidden="1" outlineLevel="3" x14ac:dyDescent="0.2">
      <c r="A431" s="58" t="str">
        <f>'Phụ lục 07'!B430</f>
        <v>NNCN-3.34</v>
      </c>
      <c r="B431" s="203" t="s">
        <v>391</v>
      </c>
      <c r="C431" s="204" t="str">
        <f>'Phụ lục 07'!D430</f>
        <v>Giảng viên chính ngành kỹ thuật vật liệu</v>
      </c>
      <c r="D431" s="210" t="s">
        <v>772</v>
      </c>
      <c r="E431" s="204"/>
    </row>
    <row r="432" spans="1:5" ht="127.5" hidden="1" outlineLevel="3" x14ac:dyDescent="0.2">
      <c r="A432" s="58" t="str">
        <f>'Phụ lục 07'!B431</f>
        <v>NNCN-4.34</v>
      </c>
      <c r="B432" s="203" t="s">
        <v>393</v>
      </c>
      <c r="C432" s="204" t="str">
        <f>'Phụ lục 07'!D431</f>
        <v>Giảng viên cao cấp ngành kỹ thuật vật liệu</v>
      </c>
      <c r="D432" s="210" t="s">
        <v>773</v>
      </c>
      <c r="E432" s="204"/>
    </row>
    <row r="433" spans="1:5" ht="140.25" hidden="1" outlineLevel="3" x14ac:dyDescent="0.2">
      <c r="A433" s="58" t="str">
        <f>'Phụ lục 07'!B432</f>
        <v>NNCN-1.33</v>
      </c>
      <c r="B433" s="203" t="s">
        <v>45</v>
      </c>
      <c r="C433" s="204" t="str">
        <f>'Phụ lục 07'!D432</f>
        <v>Trợ giảng ngành Kỹ thuật Tuyển khoáng + ngành Kỹ thuật tái chế</v>
      </c>
      <c r="D433" s="210" t="s">
        <v>770</v>
      </c>
      <c r="E433" s="204"/>
    </row>
    <row r="434" spans="1:5" ht="140.25" hidden="1" outlineLevel="3" x14ac:dyDescent="0.2">
      <c r="A434" s="58" t="str">
        <f>'Phụ lục 07'!B433</f>
        <v>NNCN-2.37</v>
      </c>
      <c r="B434" s="203" t="s">
        <v>47</v>
      </c>
      <c r="C434" s="204" t="str">
        <f>'Phụ lục 07'!D433</f>
        <v>Giảng viên ngành Kỹ thuật Tuyển khoáng + ngành Kỹ thuật tái chế</v>
      </c>
      <c r="D434" s="210" t="s">
        <v>771</v>
      </c>
      <c r="E434" s="204"/>
    </row>
    <row r="435" spans="1:5" ht="140.25" hidden="1" outlineLevel="3" x14ac:dyDescent="0.2">
      <c r="A435" s="58" t="str">
        <f>'Phụ lục 07'!B434</f>
        <v>NNCN-3.35</v>
      </c>
      <c r="B435" s="203" t="s">
        <v>391</v>
      </c>
      <c r="C435" s="204" t="str">
        <f>'Phụ lục 07'!D434</f>
        <v>Giảng viên chính ngành Kỹ thuật Tuyển khoáng + ngành Kỹ thuật tái chế</v>
      </c>
      <c r="D435" s="210" t="s">
        <v>772</v>
      </c>
      <c r="E435" s="204"/>
    </row>
    <row r="436" spans="1:5" ht="127.5" hidden="1" outlineLevel="3" x14ac:dyDescent="0.2">
      <c r="A436" s="58" t="str">
        <f>'Phụ lục 07'!B435</f>
        <v>NNCN-4.35</v>
      </c>
      <c r="B436" s="203" t="s">
        <v>393</v>
      </c>
      <c r="C436" s="204" t="str">
        <f>'Phụ lục 07'!D435</f>
        <v>Giảng viên cao cấp ngành Kỹ thuật Tuyển khoáng + ngành Kỹ thuật tái chế</v>
      </c>
      <c r="D436" s="210" t="s">
        <v>773</v>
      </c>
      <c r="E436" s="204"/>
    </row>
    <row r="437" spans="1:5" ht="140.25" hidden="1" outlineLevel="3" x14ac:dyDescent="0.2">
      <c r="A437" s="58" t="str">
        <f>'Phụ lục 07'!B436</f>
        <v>NNCN-1.34</v>
      </c>
      <c r="B437" s="203" t="s">
        <v>45</v>
      </c>
      <c r="C437" s="204" t="str">
        <f>'Phụ lục 07'!D436</f>
        <v xml:space="preserve">Trợ giảng ngành Kỹ thuật mỏ+ Ngành An toàn và quản lý công trình (dự kiến mở) + ngành An toàn, vệ sinh lao động </v>
      </c>
      <c r="D437" s="210" t="s">
        <v>770</v>
      </c>
      <c r="E437" s="204"/>
    </row>
    <row r="438" spans="1:5" ht="140.25" hidden="1" outlineLevel="3" x14ac:dyDescent="0.2">
      <c r="A438" s="58" t="str">
        <f>'Phụ lục 07'!B437</f>
        <v>NNCN-2.38</v>
      </c>
      <c r="B438" s="203" t="s">
        <v>47</v>
      </c>
      <c r="C438" s="204" t="str">
        <f>'Phụ lục 07'!D437</f>
        <v xml:space="preserve">Giảng viên ngành  ngành Kỹ thuật mỏ+ Ngành An toàn và quản lý công trình (dự kiến mở) + ngành An toàn, vệ sinh lao động </v>
      </c>
      <c r="D438" s="210" t="s">
        <v>771</v>
      </c>
      <c r="E438" s="204"/>
    </row>
    <row r="439" spans="1:5" ht="140.25" hidden="1" outlineLevel="3" x14ac:dyDescent="0.2">
      <c r="A439" s="58" t="str">
        <f>'Phụ lục 07'!B438</f>
        <v>NNCN-3.36</v>
      </c>
      <c r="B439" s="203" t="s">
        <v>391</v>
      </c>
      <c r="C439" s="204" t="str">
        <f>'Phụ lục 07'!D438</f>
        <v xml:space="preserve">Giảng viên chính ngành Kỹ thuật mỏ + Ngành An toàn và quản lý công trình (dự kiến mở) + ngành An toàn, vệ sinh lao động </v>
      </c>
      <c r="D439" s="210" t="s">
        <v>772</v>
      </c>
      <c r="E439" s="204"/>
    </row>
    <row r="440" spans="1:5" ht="127.5" hidden="1" outlineLevel="3" x14ac:dyDescent="0.2">
      <c r="A440" s="58" t="str">
        <f>'Phụ lục 07'!B439</f>
        <v>NNCN-4.36</v>
      </c>
      <c r="B440" s="203" t="s">
        <v>393</v>
      </c>
      <c r="C440" s="204" t="str">
        <f>'Phụ lục 07'!D439</f>
        <v xml:space="preserve">Giảng viên cao cấp ngành Kỹ thuật mỏ + Ngành An toàn và quản lý công trình (dự kiến mở) + ngành An toàn, vệ sinh lao động </v>
      </c>
      <c r="D440" s="210" t="s">
        <v>773</v>
      </c>
      <c r="E440" s="204"/>
    </row>
    <row r="441" spans="1:5" hidden="1" outlineLevel="2" x14ac:dyDescent="0.2">
      <c r="A441" s="58"/>
      <c r="B441" s="203"/>
      <c r="C441" s="204" t="str">
        <f>'Phụ lục 07'!D440</f>
        <v>Khoa Môi trường</v>
      </c>
      <c r="D441" s="208"/>
      <c r="E441" s="204"/>
    </row>
    <row r="442" spans="1:5" ht="140.25" hidden="1" outlineLevel="3" x14ac:dyDescent="0.2">
      <c r="A442" s="58" t="str">
        <f>'Phụ lục 07'!B441</f>
        <v>NNCN-1.35</v>
      </c>
      <c r="B442" s="203" t="s">
        <v>45</v>
      </c>
      <c r="C442" s="204" t="str">
        <f>'Phụ lục 07'!D441</f>
        <v>Trợ giảng ngành Kỹ thuật Môi trường</v>
      </c>
      <c r="D442" s="210" t="s">
        <v>770</v>
      </c>
      <c r="E442" s="204"/>
    </row>
    <row r="443" spans="1:5" ht="140.25" hidden="1" outlineLevel="3" x14ac:dyDescent="0.2">
      <c r="A443" s="58" t="str">
        <f>'Phụ lục 07'!B442</f>
        <v>NNCN-2.39</v>
      </c>
      <c r="B443" s="203" t="s">
        <v>47</v>
      </c>
      <c r="C443" s="204" t="str">
        <f>'Phụ lục 07'!D442</f>
        <v>Giảng viên ngành Kỹ thuật Môi trường</v>
      </c>
      <c r="D443" s="210" t="s">
        <v>771</v>
      </c>
      <c r="E443" s="204"/>
    </row>
    <row r="444" spans="1:5" ht="140.25" hidden="1" outlineLevel="3" x14ac:dyDescent="0.2">
      <c r="A444" s="58" t="str">
        <f>'Phụ lục 07'!B443</f>
        <v>NNCN-3.37</v>
      </c>
      <c r="B444" s="203" t="s">
        <v>391</v>
      </c>
      <c r="C444" s="204" t="str">
        <f>'Phụ lục 07'!D443</f>
        <v>Giảng viên chính ngành Kỹ thuật Môi trường</v>
      </c>
      <c r="D444" s="210" t="s">
        <v>772</v>
      </c>
      <c r="E444" s="204"/>
    </row>
    <row r="445" spans="1:5" ht="127.5" hidden="1" outlineLevel="3" x14ac:dyDescent="0.2">
      <c r="A445" s="58" t="str">
        <f>'Phụ lục 07'!B444</f>
        <v>NNCN-4.37</v>
      </c>
      <c r="B445" s="203" t="s">
        <v>393</v>
      </c>
      <c r="C445" s="204" t="str">
        <f>'Phụ lục 07'!D444</f>
        <v>Giảng viên cao cấp ngành Kỹ thuật Môi trường</v>
      </c>
      <c r="D445" s="210" t="s">
        <v>773</v>
      </c>
      <c r="E445" s="204"/>
    </row>
    <row r="446" spans="1:5" ht="140.25" hidden="1" outlineLevel="3" x14ac:dyDescent="0.2">
      <c r="A446" s="58" t="str">
        <f>'Phụ lục 07'!B445</f>
        <v>NNCN-2.40</v>
      </c>
      <c r="B446" s="203" t="s">
        <v>47</v>
      </c>
      <c r="C446" s="204" t="str">
        <f>'Phụ lục 07'!D445</f>
        <v>Giảng viên Quản lý tài nguyên và Môi trường</v>
      </c>
      <c r="D446" s="210" t="s">
        <v>771</v>
      </c>
      <c r="E446" s="204"/>
    </row>
    <row r="447" spans="1:5" ht="140.25" hidden="1" outlineLevel="3" x14ac:dyDescent="0.2">
      <c r="A447" s="58" t="str">
        <f>'Phụ lục 07'!B446</f>
        <v>NNCN-3.38</v>
      </c>
      <c r="B447" s="203" t="s">
        <v>391</v>
      </c>
      <c r="C447" s="204" t="str">
        <f>'Phụ lục 07'!D446</f>
        <v>Giảng viên chính Quản lý tài nguyên và Môi trường</v>
      </c>
      <c r="D447" s="210" t="s">
        <v>772</v>
      </c>
      <c r="E447" s="204"/>
    </row>
    <row r="448" spans="1:5" ht="127.5" hidden="1" outlineLevel="3" x14ac:dyDescent="0.2">
      <c r="A448" s="58" t="str">
        <f>'Phụ lục 07'!B447</f>
        <v>NNCN-4.38</v>
      </c>
      <c r="B448" s="203" t="s">
        <v>393</v>
      </c>
      <c r="C448" s="204" t="str">
        <f>'Phụ lục 07'!D447</f>
        <v>Giảng viên cao cấp Quản lý tài nguyên và Môi trường</v>
      </c>
      <c r="D448" s="210" t="s">
        <v>773</v>
      </c>
      <c r="E448" s="204"/>
    </row>
    <row r="449" spans="1:5" ht="140.25" hidden="1" outlineLevel="3" x14ac:dyDescent="0.2">
      <c r="A449" s="58" t="str">
        <f>'Phụ lục 07'!B448</f>
        <v>NNCN-2.39</v>
      </c>
      <c r="B449" s="203" t="s">
        <v>47</v>
      </c>
      <c r="C449" s="204" t="str">
        <f>'Phụ lục 07'!D448</f>
        <v>Giảng viên Môi trường và An toàn</v>
      </c>
      <c r="D449" s="210" t="s">
        <v>771</v>
      </c>
      <c r="E449" s="204"/>
    </row>
    <row r="450" spans="1:5" ht="140.25" hidden="1" outlineLevel="3" x14ac:dyDescent="0.2">
      <c r="A450" s="58" t="str">
        <f>'Phụ lục 07'!B449</f>
        <v>NNCN-3.37</v>
      </c>
      <c r="B450" s="203" t="s">
        <v>391</v>
      </c>
      <c r="C450" s="204" t="str">
        <f>'Phụ lục 07'!D449</f>
        <v>Giảng viên chính Môi trường và An toàn</v>
      </c>
      <c r="D450" s="210" t="s">
        <v>772</v>
      </c>
      <c r="E450" s="204"/>
    </row>
    <row r="451" spans="1:5" ht="127.5" hidden="1" outlineLevel="3" x14ac:dyDescent="0.2">
      <c r="A451" s="58" t="str">
        <f>'Phụ lục 07'!B450</f>
        <v>NNCN-4.37</v>
      </c>
      <c r="B451" s="203" t="s">
        <v>393</v>
      </c>
      <c r="C451" s="204" t="str">
        <f>'Phụ lục 07'!D450</f>
        <v>Giảng viên cao cấp Môi trường và An toàn</v>
      </c>
      <c r="D451" s="210" t="s">
        <v>773</v>
      </c>
      <c r="E451" s="204"/>
    </row>
    <row r="452" spans="1:5" ht="25.5" hidden="1" outlineLevel="2" x14ac:dyDescent="0.2">
      <c r="A452" s="58"/>
      <c r="B452" s="203"/>
      <c r="C452" s="204" t="str">
        <f>'Phụ lục 07'!D451</f>
        <v>Khoa Trắc địa - BĐ và QLĐĐ</v>
      </c>
      <c r="D452" s="208"/>
      <c r="E452" s="204"/>
    </row>
    <row r="453" spans="1:5" ht="140.25" hidden="1" outlineLevel="3" x14ac:dyDescent="0.2">
      <c r="A453" s="58" t="str">
        <f>'Phụ lục 07'!B452</f>
        <v>NNCN-1.37</v>
      </c>
      <c r="B453" s="203" t="s">
        <v>45</v>
      </c>
      <c r="C453" s="204" t="str">
        <f>'Phụ lục 07'!D452</f>
        <v>Trợ giảng ngành Quản lý phát triển đô thị và Bất động sản</v>
      </c>
      <c r="D453" s="210" t="s">
        <v>770</v>
      </c>
      <c r="E453" s="204"/>
    </row>
    <row r="454" spans="1:5" ht="140.25" hidden="1" outlineLevel="3" x14ac:dyDescent="0.2">
      <c r="A454" s="58" t="str">
        <f>'Phụ lục 07'!B453</f>
        <v>NNCN-2.41</v>
      </c>
      <c r="B454" s="203" t="s">
        <v>47</v>
      </c>
      <c r="C454" s="204" t="str">
        <f>'Phụ lục 07'!D453</f>
        <v>Giảng viên ngành Quản lý phát triển đô thị và Bất động sản</v>
      </c>
      <c r="D454" s="210" t="s">
        <v>771</v>
      </c>
      <c r="E454" s="204"/>
    </row>
    <row r="455" spans="1:5" ht="140.25" hidden="1" outlineLevel="3" x14ac:dyDescent="0.2">
      <c r="A455" s="58" t="str">
        <f>'Phụ lục 07'!B454</f>
        <v>NNCN-3.39</v>
      </c>
      <c r="B455" s="203" t="s">
        <v>391</v>
      </c>
      <c r="C455" s="204" t="str">
        <f>'Phụ lục 07'!D454</f>
        <v>Giảng viên chính ngành Quản lý phát triển đô thị và Bất động sản</v>
      </c>
      <c r="D455" s="210" t="s">
        <v>772</v>
      </c>
      <c r="E455" s="204"/>
    </row>
    <row r="456" spans="1:5" ht="127.5" hidden="1" outlineLevel="3" x14ac:dyDescent="0.2">
      <c r="A456" s="58" t="str">
        <f>'Phụ lục 07'!B455</f>
        <v>NNCN-4.39</v>
      </c>
      <c r="B456" s="203" t="s">
        <v>393</v>
      </c>
      <c r="C456" s="204" t="str">
        <f>'Phụ lục 07'!D455</f>
        <v>Giảng viên cao cấp ngành Quản lý phát triển đô thị và Bất động sản</v>
      </c>
      <c r="D456" s="210" t="s">
        <v>773</v>
      </c>
      <c r="E456" s="204"/>
    </row>
    <row r="457" spans="1:5" ht="140.25" hidden="1" outlineLevel="3" x14ac:dyDescent="0.2">
      <c r="A457" s="58" t="str">
        <f>'Phụ lục 07'!B456</f>
        <v>NNCN-1.38</v>
      </c>
      <c r="B457" s="203" t="s">
        <v>45</v>
      </c>
      <c r="C457" s="204" t="str">
        <f>'Phụ lục 07'!D456</f>
        <v>Trợ giảng ngành Quản lý đất đai</v>
      </c>
      <c r="D457" s="210" t="s">
        <v>770</v>
      </c>
      <c r="E457" s="204"/>
    </row>
    <row r="458" spans="1:5" ht="140.25" hidden="1" outlineLevel="3" x14ac:dyDescent="0.2">
      <c r="A458" s="58" t="str">
        <f>'Phụ lục 07'!B457</f>
        <v>NNCN-2.42</v>
      </c>
      <c r="B458" s="203" t="s">
        <v>47</v>
      </c>
      <c r="C458" s="204" t="str">
        <f>'Phụ lục 07'!D457</f>
        <v>Giảng viên ngành Quản lý đất đai</v>
      </c>
      <c r="D458" s="210" t="s">
        <v>771</v>
      </c>
      <c r="E458" s="204"/>
    </row>
    <row r="459" spans="1:5" ht="140.25" hidden="1" outlineLevel="3" x14ac:dyDescent="0.2">
      <c r="A459" s="58" t="str">
        <f>'Phụ lục 07'!B458</f>
        <v>NNCN-3.40</v>
      </c>
      <c r="B459" s="203" t="s">
        <v>391</v>
      </c>
      <c r="C459" s="204" t="str">
        <f>'Phụ lục 07'!D458</f>
        <v>Giảng viên chính ngành Quản lý đất đai</v>
      </c>
      <c r="D459" s="210" t="s">
        <v>772</v>
      </c>
      <c r="E459" s="204"/>
    </row>
    <row r="460" spans="1:5" ht="127.5" hidden="1" outlineLevel="3" x14ac:dyDescent="0.2">
      <c r="A460" s="58" t="str">
        <f>'Phụ lục 07'!B459</f>
        <v>NNCN-4.40</v>
      </c>
      <c r="B460" s="203" t="s">
        <v>393</v>
      </c>
      <c r="C460" s="204" t="str">
        <f>'Phụ lục 07'!D459</f>
        <v>Giảng viên cao cấp ngành Quản lý đất đai</v>
      </c>
      <c r="D460" s="210" t="s">
        <v>773</v>
      </c>
      <c r="E460" s="204"/>
    </row>
    <row r="461" spans="1:5" ht="140.25" hidden="1" outlineLevel="3" x14ac:dyDescent="0.2">
      <c r="A461" s="58" t="str">
        <f>'Phụ lục 07'!B460</f>
        <v>NNCN-1.39</v>
      </c>
      <c r="B461" s="203" t="s">
        <v>45</v>
      </c>
      <c r="C461" s="204" t="str">
        <f>'Phụ lục 07'!D460</f>
        <v>Trợ giảng ngành Kỹ thuật trắc địa - bản đồ</v>
      </c>
      <c r="D461" s="210" t="s">
        <v>770</v>
      </c>
      <c r="E461" s="204"/>
    </row>
    <row r="462" spans="1:5" ht="140.25" hidden="1" outlineLevel="3" x14ac:dyDescent="0.2">
      <c r="A462" s="58" t="str">
        <f>'Phụ lục 07'!B461</f>
        <v>NNCN-2.43</v>
      </c>
      <c r="B462" s="203" t="s">
        <v>47</v>
      </c>
      <c r="C462" s="204" t="str">
        <f>'Phụ lục 07'!D461</f>
        <v>Giảng viên ngành Kỹ thuật trắc địa - bản đồ</v>
      </c>
      <c r="D462" s="210" t="s">
        <v>771</v>
      </c>
      <c r="E462" s="204"/>
    </row>
    <row r="463" spans="1:5" ht="140.25" hidden="1" outlineLevel="3" x14ac:dyDescent="0.2">
      <c r="A463" s="58" t="str">
        <f>'Phụ lục 07'!B462</f>
        <v>NNCN-3.41</v>
      </c>
      <c r="B463" s="203" t="s">
        <v>391</v>
      </c>
      <c r="C463" s="204" t="str">
        <f>'Phụ lục 07'!D462</f>
        <v>Giảng viên chính ngành Kỹ thuật trắc địa - bản đồ</v>
      </c>
      <c r="D463" s="210" t="s">
        <v>772</v>
      </c>
      <c r="E463" s="204"/>
    </row>
    <row r="464" spans="1:5" ht="127.5" hidden="1" outlineLevel="3" x14ac:dyDescent="0.2">
      <c r="A464" s="58" t="str">
        <f>'Phụ lục 07'!B463</f>
        <v>NNCN-4.41</v>
      </c>
      <c r="B464" s="203" t="s">
        <v>393</v>
      </c>
      <c r="C464" s="204" t="str">
        <f>'Phụ lục 07'!D463</f>
        <v>Giảng viên cao cấp ngành Kỹ thuật trắc địa - bản đồ</v>
      </c>
      <c r="D464" s="210" t="s">
        <v>773</v>
      </c>
      <c r="E464" s="204"/>
    </row>
    <row r="465" spans="1:5" ht="140.25" hidden="1" outlineLevel="3" x14ac:dyDescent="0.2">
      <c r="A465" s="58" t="str">
        <f>'Phụ lục 07'!B464</f>
        <v>NNCN-1.40</v>
      </c>
      <c r="B465" s="203" t="s">
        <v>45</v>
      </c>
      <c r="C465" s="204" t="str">
        <f>'Phụ lục 07'!D464</f>
        <v>Trợ giảng ngành Địa tin học</v>
      </c>
      <c r="D465" s="210" t="s">
        <v>770</v>
      </c>
      <c r="E465" s="204"/>
    </row>
    <row r="466" spans="1:5" ht="140.25" hidden="1" outlineLevel="3" x14ac:dyDescent="0.2">
      <c r="A466" s="58" t="str">
        <f>'Phụ lục 07'!B465</f>
        <v>NNCN-2.44</v>
      </c>
      <c r="B466" s="203" t="s">
        <v>47</v>
      </c>
      <c r="C466" s="204" t="str">
        <f>'Phụ lục 07'!D465</f>
        <v>Giảng viên ngành Địa tin học</v>
      </c>
      <c r="D466" s="210" t="s">
        <v>771</v>
      </c>
      <c r="E466" s="204"/>
    </row>
    <row r="467" spans="1:5" ht="140.25" hidden="1" outlineLevel="3" x14ac:dyDescent="0.2">
      <c r="A467" s="58" t="str">
        <f>'Phụ lục 07'!B466</f>
        <v>NNCN-3.42</v>
      </c>
      <c r="B467" s="203" t="s">
        <v>391</v>
      </c>
      <c r="C467" s="204" t="str">
        <f>'Phụ lục 07'!D466</f>
        <v>Giảng viên chính ngành Địa tin học</v>
      </c>
      <c r="D467" s="210" t="s">
        <v>772</v>
      </c>
      <c r="E467" s="204"/>
    </row>
    <row r="468" spans="1:5" ht="127.5" hidden="1" outlineLevel="3" x14ac:dyDescent="0.2">
      <c r="A468" s="58" t="str">
        <f>'Phụ lục 07'!B467</f>
        <v>NNCN-4.42</v>
      </c>
      <c r="B468" s="203" t="s">
        <v>393</v>
      </c>
      <c r="C468" s="204" t="str">
        <f>'Phụ lục 07'!D467</f>
        <v>Giảng viên cao cấp ngành Địa tin học</v>
      </c>
      <c r="D468" s="210" t="s">
        <v>773</v>
      </c>
      <c r="E468" s="204"/>
    </row>
    <row r="469" spans="1:5" hidden="1" outlineLevel="2" x14ac:dyDescent="0.2">
      <c r="A469" s="58"/>
      <c r="B469" s="203"/>
      <c r="C469" s="204" t="str">
        <f>'Phụ lục 07'!D468</f>
        <v>Khoa Xây dựng</v>
      </c>
      <c r="D469" s="208"/>
      <c r="E469" s="204"/>
    </row>
    <row r="470" spans="1:5" ht="140.25" hidden="1" outlineLevel="3" x14ac:dyDescent="0.2">
      <c r="A470" s="58" t="str">
        <f>'Phụ lục 07'!B469</f>
        <v>NNCN-1.41</v>
      </c>
      <c r="B470" s="203" t="s">
        <v>45</v>
      </c>
      <c r="C470" s="204" t="str">
        <f>'Phụ lục 07'!D469</f>
        <v>Trợ giảng khối ngành Xây dựng</v>
      </c>
      <c r="D470" s="210" t="s">
        <v>770</v>
      </c>
      <c r="E470" s="204"/>
    </row>
    <row r="471" spans="1:5" ht="140.25" hidden="1" outlineLevel="3" x14ac:dyDescent="0.2">
      <c r="A471" s="58" t="str">
        <f>'Phụ lục 07'!B470</f>
        <v>NNCN-2.45</v>
      </c>
      <c r="B471" s="203" t="s">
        <v>47</v>
      </c>
      <c r="C471" s="204" t="str">
        <f>'Phụ lục 07'!D470</f>
        <v>Giảng viên khối ngành Xây dựng</v>
      </c>
      <c r="D471" s="210" t="s">
        <v>771</v>
      </c>
      <c r="E471" s="204"/>
    </row>
    <row r="472" spans="1:5" ht="140.25" hidden="1" outlineLevel="3" x14ac:dyDescent="0.2">
      <c r="A472" s="58" t="str">
        <f>'Phụ lục 07'!B471</f>
        <v>NNCN-3.43</v>
      </c>
      <c r="B472" s="203" t="s">
        <v>391</v>
      </c>
      <c r="C472" s="204" t="str">
        <f>'Phụ lục 07'!D471</f>
        <v>Giảng viên chính khối ngành Xây dựng</v>
      </c>
      <c r="D472" s="210" t="s">
        <v>772</v>
      </c>
      <c r="E472" s="204"/>
    </row>
    <row r="473" spans="1:5" ht="127.5" hidden="1" outlineLevel="3" x14ac:dyDescent="0.2">
      <c r="A473" s="58" t="str">
        <f>'Phụ lục 07'!B472</f>
        <v>NNCN-4.43</v>
      </c>
      <c r="B473" s="203" t="s">
        <v>393</v>
      </c>
      <c r="C473" s="204" t="str">
        <f>'Phụ lục 07'!D472</f>
        <v>Giảng viên cao cấp khối ngành Xây dựng</v>
      </c>
      <c r="D473" s="210" t="s">
        <v>773</v>
      </c>
      <c r="E473" s="204"/>
    </row>
    <row r="474" spans="1:5" hidden="1" outlineLevel="1" collapsed="1" x14ac:dyDescent="0.2">
      <c r="A474" s="27" t="s">
        <v>25</v>
      </c>
      <c r="B474" s="211" t="s">
        <v>936</v>
      </c>
      <c r="C474" s="204"/>
      <c r="D474" s="208"/>
      <c r="E474" s="204"/>
    </row>
    <row r="475" spans="1:5" ht="127.5" hidden="1" outlineLevel="2" collapsed="1" x14ac:dyDescent="0.2">
      <c r="A475" s="58" t="str">
        <f>'Phụ lục 07'!A474</f>
        <v>NNCN-5</v>
      </c>
      <c r="B475" s="203" t="str">
        <f>'Phụ lục 07'!D474</f>
        <v>Kỹ sư</v>
      </c>
      <c r="C475" s="204"/>
      <c r="D475" s="210" t="s">
        <v>774</v>
      </c>
      <c r="E475" s="204"/>
    </row>
    <row r="476" spans="1:5" ht="127.5" hidden="1" outlineLevel="3" x14ac:dyDescent="0.2">
      <c r="A476" s="58" t="str">
        <f>'Phụ lục 07'!B475</f>
        <v>NNCN-5.1</v>
      </c>
      <c r="B476" s="203" t="s">
        <v>124</v>
      </c>
      <c r="C476" s="204" t="str">
        <f>'Phụ lục 07'!D475</f>
        <v>Kỹ sư ngành mỏ, tuyển khoáng, sức bền vật liệu</v>
      </c>
      <c r="D476" s="210" t="s">
        <v>774</v>
      </c>
      <c r="E476" s="204"/>
    </row>
    <row r="477" spans="1:5" ht="127.5" hidden="1" outlineLevel="3" x14ac:dyDescent="0.2">
      <c r="A477" s="58" t="str">
        <f>'Phụ lục 07'!B476</f>
        <v>NNCN-5.2</v>
      </c>
      <c r="B477" s="203" t="s">
        <v>124</v>
      </c>
      <c r="C477" s="204" t="str">
        <f>'Phụ lục 07'!D476</f>
        <v>Kỹ sư ngành địa chất học, du lịch địa chất</v>
      </c>
      <c r="D477" s="210" t="s">
        <v>774</v>
      </c>
      <c r="E477" s="204"/>
    </row>
    <row r="478" spans="1:5" ht="127.5" hidden="1" outlineLevel="3" x14ac:dyDescent="0.2">
      <c r="A478" s="58" t="str">
        <f>'Phụ lục 07'!B477</f>
        <v>NNCN-5.3</v>
      </c>
      <c r="B478" s="203" t="s">
        <v>124</v>
      </c>
      <c r="C478" s="204" t="str">
        <f>'Phụ lục 07'!D477</f>
        <v>Kỹ sư ngành Kỹ thuật Tài nguyên nước và chuyên ngành Địa chất thủy văn - Địa chất công trình ngành Kỹ thuật Địa chất</v>
      </c>
      <c r="D478" s="210" t="s">
        <v>774</v>
      </c>
      <c r="E478" s="204"/>
    </row>
    <row r="479" spans="1:5" ht="127.5" hidden="1" outlineLevel="3" x14ac:dyDescent="0.2">
      <c r="A479" s="58" t="str">
        <f>'Phụ lục 07'!B478</f>
        <v>NNCN-5.4</v>
      </c>
      <c r="B479" s="203" t="s">
        <v>124</v>
      </c>
      <c r="C479" s="204" t="str">
        <f>'Phụ lục 07'!D478</f>
        <v>Kỹ sư ngành địa kỹ thuật xây dựng, kỹ thuật địa chất chuyên ngành Địa chất công trình - Địa kỹ thuật</v>
      </c>
      <c r="D479" s="210" t="s">
        <v>774</v>
      </c>
      <c r="E479" s="204"/>
    </row>
    <row r="480" spans="1:5" ht="127.5" hidden="1" outlineLevel="3" x14ac:dyDescent="0.2">
      <c r="A480" s="58" t="str">
        <f>'Phụ lục 07'!B479</f>
        <v>NNCN-5.5</v>
      </c>
      <c r="B480" s="203" t="s">
        <v>124</v>
      </c>
      <c r="C480" s="204" t="str">
        <f>'Phụ lục 07'!D479</f>
        <v>Kỹ sư ngành Đá quý, đá mỹ nghệ</v>
      </c>
      <c r="D480" s="210" t="s">
        <v>774</v>
      </c>
      <c r="E480" s="204"/>
    </row>
    <row r="481" spans="1:5" ht="127.5" hidden="1" outlineLevel="3" x14ac:dyDescent="0.2">
      <c r="A481" s="58" t="str">
        <f>'Phụ lục 07'!B480</f>
        <v>NNCN-5.6</v>
      </c>
      <c r="B481" s="203" t="s">
        <v>124</v>
      </c>
      <c r="C481" s="204" t="str">
        <f>'Phụ lục 07'!D480</f>
        <v>Kỹ sư ngành kỹ thuật địa chất, nguyên liệu khoáng ứng dụng</v>
      </c>
      <c r="D481" s="210" t="s">
        <v>774</v>
      </c>
      <c r="E481" s="204"/>
    </row>
    <row r="482" spans="1:5" ht="127.5" hidden="1" outlineLevel="3" x14ac:dyDescent="0.2">
      <c r="A482" s="58" t="str">
        <f>'Phụ lục 07'!B481</f>
        <v>NNCN-5.7</v>
      </c>
      <c r="B482" s="203" t="s">
        <v>124</v>
      </c>
      <c r="C482" s="204" t="str">
        <f>'Phụ lục 07'!D481</f>
        <v>Kỹ sư tại Phòng thí nghiệm Địa - Tin học</v>
      </c>
      <c r="D482" s="210" t="s">
        <v>774</v>
      </c>
      <c r="E482" s="204"/>
    </row>
    <row r="483" spans="1:5" ht="127.5" hidden="1" outlineLevel="3" x14ac:dyDescent="0.2">
      <c r="A483" s="58" t="str">
        <f>'Phụ lục 07'!B482</f>
        <v>NNCN-5.8</v>
      </c>
      <c r="B483" s="203" t="s">
        <v>124</v>
      </c>
      <c r="C483" s="204" t="str">
        <f>'Phụ lục 07'!D482</f>
        <v>Kỹ sư ngành Công nghệ thông tin</v>
      </c>
      <c r="D483" s="210" t="s">
        <v>774</v>
      </c>
      <c r="E483" s="204"/>
    </row>
    <row r="484" spans="1:5" ht="127.5" hidden="1" outlineLevel="3" x14ac:dyDescent="0.2">
      <c r="A484" s="58" t="str">
        <f>'Phụ lục 07'!B483</f>
        <v>NNCN-5.9</v>
      </c>
      <c r="B484" s="203" t="s">
        <v>124</v>
      </c>
      <c r="C484" s="204" t="str">
        <f>'Phụ lục 07'!D483</f>
        <v>Kỹ sư Khoa Cơ điện</v>
      </c>
      <c r="D484" s="210" t="s">
        <v>774</v>
      </c>
      <c r="E484" s="204"/>
    </row>
    <row r="485" spans="1:5" ht="127.5" hidden="1" outlineLevel="3" x14ac:dyDescent="0.2">
      <c r="A485" s="58" t="str">
        <f>'Phụ lục 07'!B484</f>
        <v>NNCN-5.10</v>
      </c>
      <c r="B485" s="203" t="s">
        <v>124</v>
      </c>
      <c r="C485" s="204" t="str">
        <f>'Phụ lục 07'!D484</f>
        <v>Kỹ sư ngành Kỹ thuật Dầu khí, chuyên ngành Thiết bị Dầu khí; Dịch vụ Công trình Biển - Dầu khí</v>
      </c>
      <c r="D485" s="210" t="s">
        <v>774</v>
      </c>
      <c r="E485" s="204"/>
    </row>
    <row r="486" spans="1:5" ht="127.5" hidden="1" outlineLevel="3" x14ac:dyDescent="0.2">
      <c r="A486" s="58" t="str">
        <f>'Phụ lục 07'!B485</f>
        <v>NNCN-5.11</v>
      </c>
      <c r="B486" s="203" t="s">
        <v>124</v>
      </c>
      <c r="C486" s="204" t="str">
        <f>'Phụ lục 07'!D485</f>
        <v>Kỹ sư ngành Kỹ thuật dầu khí, chuyên ngành Khoan - Khai thác dầu khí, Khoan thăm dò - Khảo sát</v>
      </c>
      <c r="D486" s="210" t="s">
        <v>774</v>
      </c>
      <c r="E486" s="204"/>
    </row>
    <row r="487" spans="1:5" ht="127.5" hidden="1" outlineLevel="3" x14ac:dyDescent="0.2">
      <c r="A487" s="58" t="str">
        <f>'Phụ lục 07'!B486</f>
        <v>NNCN-5.12</v>
      </c>
      <c r="B487" s="203" t="s">
        <v>124</v>
      </c>
      <c r="C487" s="204" t="str">
        <f>'Phụ lục 07'!D486</f>
        <v>Kỹ sư tại Bảo tàng Địa chất</v>
      </c>
      <c r="D487" s="210" t="s">
        <v>774</v>
      </c>
      <c r="E487" s="204"/>
    </row>
    <row r="488" spans="1:5" ht="127.5" hidden="1" outlineLevel="3" x14ac:dyDescent="0.2">
      <c r="A488" s="58" t="str">
        <f>'Phụ lục 07'!B487</f>
        <v>NNCN-5.13</v>
      </c>
      <c r="B488" s="203" t="s">
        <v>124</v>
      </c>
      <c r="C488" s="204" t="str">
        <f>'Phụ lục 07'!D487</f>
        <v>Kỹ sư phòng Thực nghiêm QTKD</v>
      </c>
      <c r="D488" s="210" t="s">
        <v>774</v>
      </c>
      <c r="E488" s="204"/>
    </row>
    <row r="489" spans="1:5" ht="127.5" hidden="1" outlineLevel="3" x14ac:dyDescent="0.2">
      <c r="A489" s="58" t="str">
        <f>'Phụ lục 07'!B488</f>
        <v>NNCN-5.14</v>
      </c>
      <c r="B489" s="203" t="s">
        <v>124</v>
      </c>
      <c r="C489" s="204" t="str">
        <f>'Phụ lục 07'!D488</f>
        <v>Kỹ sư tại tổ máy trắc địa</v>
      </c>
      <c r="D489" s="210" t="s">
        <v>774</v>
      </c>
      <c r="E489" s="204"/>
    </row>
    <row r="490" spans="1:5" ht="127.5" hidden="1" outlineLevel="2" x14ac:dyDescent="0.2">
      <c r="A490" s="58" t="str">
        <f>'Phụ lục 07'!A489</f>
        <v>NNCN-6</v>
      </c>
      <c r="B490" s="203" t="str">
        <f>'Phụ lục 07'!D489</f>
        <v>Kỹ sư chính</v>
      </c>
      <c r="C490" s="204"/>
      <c r="D490" s="210" t="s">
        <v>777</v>
      </c>
      <c r="E490" s="204" t="s">
        <v>512</v>
      </c>
    </row>
    <row r="491" spans="1:5" ht="127.5" hidden="1" outlineLevel="2" x14ac:dyDescent="0.2">
      <c r="A491" s="58" t="str">
        <f>'Phụ lục 07'!A490</f>
        <v>NNCN-7</v>
      </c>
      <c r="B491" s="203" t="str">
        <f>'Phụ lục 07'!D490</f>
        <v>Kỹ thuật viên</v>
      </c>
      <c r="C491" s="204"/>
      <c r="D491" s="210" t="s">
        <v>775</v>
      </c>
      <c r="E491" s="204" t="s">
        <v>512</v>
      </c>
    </row>
    <row r="492" spans="1:5" ht="127.5" hidden="1" outlineLevel="2" x14ac:dyDescent="0.2">
      <c r="A492" s="58" t="str">
        <f>'Phụ lục 07'!A491</f>
        <v>NNCN-8</v>
      </c>
      <c r="B492" s="203" t="str">
        <f>'Phụ lục 07'!D491</f>
        <v>Nghiên cứu viên</v>
      </c>
      <c r="C492" s="204"/>
      <c r="D492" s="210" t="s">
        <v>774</v>
      </c>
      <c r="E492" s="204" t="s">
        <v>512</v>
      </c>
    </row>
    <row r="493" spans="1:5" ht="127.5" hidden="1" outlineLevel="2" x14ac:dyDescent="0.2">
      <c r="A493" s="58" t="str">
        <f>'Phụ lục 07'!A492</f>
        <v>NNCN-9</v>
      </c>
      <c r="B493" s="203" t="str">
        <f>'Phụ lục 07'!D492</f>
        <v>Nghiên cứu viên chính</v>
      </c>
      <c r="C493" s="204"/>
      <c r="D493" s="210" t="s">
        <v>776</v>
      </c>
      <c r="E493" s="204" t="s">
        <v>512</v>
      </c>
    </row>
    <row r="494" spans="1:5" collapsed="1" x14ac:dyDescent="0.2">
      <c r="A494" s="199" t="s">
        <v>74</v>
      </c>
      <c r="B494" s="200" t="s">
        <v>942</v>
      </c>
      <c r="C494" s="198"/>
      <c r="D494" s="208"/>
      <c r="E494" s="204"/>
    </row>
    <row r="495" spans="1:5" hidden="1" outlineLevel="1" collapsed="1" x14ac:dyDescent="0.2">
      <c r="A495" s="199"/>
      <c r="B495" s="135" t="s">
        <v>75</v>
      </c>
      <c r="C495" s="222" t="s">
        <v>456</v>
      </c>
      <c r="D495" s="208"/>
      <c r="E495" s="204"/>
    </row>
    <row r="496" spans="1:5" ht="255" hidden="1" outlineLevel="2" x14ac:dyDescent="0.2">
      <c r="A496" s="58" t="str">
        <f>'Phụ lục 07'!B495</f>
        <v>CMDC-1.1</v>
      </c>
      <c r="B496" s="28" t="s">
        <v>956</v>
      </c>
      <c r="C496" s="206"/>
      <c r="D496" s="210" t="s">
        <v>1002</v>
      </c>
      <c r="E496" s="204" t="s">
        <v>742</v>
      </c>
    </row>
    <row r="497" spans="1:5" ht="255" hidden="1" outlineLevel="2" x14ac:dyDescent="0.2">
      <c r="A497" s="58" t="str">
        <f>'Phụ lục 07'!B496</f>
        <v>CMDC-2.1</v>
      </c>
      <c r="B497" s="28" t="s">
        <v>957</v>
      </c>
      <c r="C497" s="206"/>
      <c r="D497" s="210" t="s">
        <v>778</v>
      </c>
      <c r="E497" s="204"/>
    </row>
    <row r="498" spans="1:5" hidden="1" outlineLevel="1" collapsed="1" x14ac:dyDescent="0.2">
      <c r="A498" s="58"/>
      <c r="B498" s="27" t="s">
        <v>76</v>
      </c>
      <c r="C498" s="39" t="s">
        <v>77</v>
      </c>
      <c r="D498" s="208"/>
      <c r="E498" s="204"/>
    </row>
    <row r="499" spans="1:5" ht="255" hidden="1" outlineLevel="2" x14ac:dyDescent="0.2">
      <c r="A499" s="58" t="str">
        <f>'Phụ lục 07'!B498</f>
        <v>CMDC-3.1</v>
      </c>
      <c r="B499" s="28" t="s">
        <v>958</v>
      </c>
      <c r="C499" s="206"/>
      <c r="D499" s="210" t="s">
        <v>778</v>
      </c>
      <c r="E499" s="204"/>
    </row>
    <row r="500" spans="1:5" ht="255" hidden="1" outlineLevel="2" x14ac:dyDescent="0.2">
      <c r="A500" s="58" t="str">
        <f>'Phụ lục 07'!B499</f>
        <v>CMDC-4.1</v>
      </c>
      <c r="B500" s="41" t="s">
        <v>959</v>
      </c>
      <c r="C500" s="206"/>
      <c r="D500" s="210" t="s">
        <v>778</v>
      </c>
      <c r="E500" s="204"/>
    </row>
    <row r="501" spans="1:5" ht="255" hidden="1" outlineLevel="2" x14ac:dyDescent="0.2">
      <c r="A501" s="58" t="str">
        <f>'Phụ lục 07'!B500</f>
        <v>CMDC-5.1</v>
      </c>
      <c r="B501" s="41" t="s">
        <v>960</v>
      </c>
      <c r="C501" s="206"/>
      <c r="D501" s="210" t="s">
        <v>778</v>
      </c>
      <c r="E501" s="204"/>
    </row>
    <row r="502" spans="1:5" ht="255" hidden="1" outlineLevel="2" x14ac:dyDescent="0.2">
      <c r="A502" s="58" t="str">
        <f>'Phụ lục 07'!B501</f>
        <v>CMDC-6.1</v>
      </c>
      <c r="B502" s="28" t="s">
        <v>961</v>
      </c>
      <c r="C502" s="206"/>
      <c r="D502" s="210" t="s">
        <v>1002</v>
      </c>
      <c r="E502" s="204"/>
    </row>
    <row r="503" spans="1:5" ht="255" hidden="1" outlineLevel="2" x14ac:dyDescent="0.2">
      <c r="A503" s="58" t="str">
        <f>'Phụ lục 07'!B502</f>
        <v>CMDC-7.1</v>
      </c>
      <c r="B503" s="41" t="s">
        <v>962</v>
      </c>
      <c r="C503" s="206"/>
      <c r="D503" s="210" t="s">
        <v>1002</v>
      </c>
      <c r="E503" s="204"/>
    </row>
    <row r="504" spans="1:5" ht="255" hidden="1" outlineLevel="2" x14ac:dyDescent="0.2">
      <c r="A504" s="58" t="str">
        <f>'Phụ lục 07'!B503</f>
        <v>CMDC-8.1</v>
      </c>
      <c r="B504" s="41" t="s">
        <v>963</v>
      </c>
      <c r="C504" s="206"/>
      <c r="D504" s="210" t="s">
        <v>1002</v>
      </c>
      <c r="E504" s="204"/>
    </row>
    <row r="505" spans="1:5" hidden="1" outlineLevel="1" collapsed="1" x14ac:dyDescent="0.2">
      <c r="A505" s="58"/>
      <c r="B505" s="27" t="s">
        <v>78</v>
      </c>
      <c r="C505" s="39" t="s">
        <v>79</v>
      </c>
      <c r="D505" s="208"/>
      <c r="E505" s="204"/>
    </row>
    <row r="506" spans="1:5" ht="255" hidden="1" outlineLevel="2" x14ac:dyDescent="0.2">
      <c r="A506" s="58" t="str">
        <f>'Phụ lục 07'!B505</f>
        <v>CMDC-9.1</v>
      </c>
      <c r="B506" s="212" t="s">
        <v>977</v>
      </c>
      <c r="C506" s="206"/>
      <c r="D506" s="210" t="s">
        <v>778</v>
      </c>
      <c r="E506" s="204"/>
    </row>
    <row r="507" spans="1:5" ht="255" hidden="1" outlineLevel="2" x14ac:dyDescent="0.2">
      <c r="A507" s="58" t="str">
        <f>'Phụ lục 07'!B506</f>
        <v>CMDC-10.1</v>
      </c>
      <c r="B507" s="212" t="s">
        <v>985</v>
      </c>
      <c r="C507" s="206"/>
      <c r="D507" s="210" t="s">
        <v>1002</v>
      </c>
      <c r="E507" s="204"/>
    </row>
    <row r="508" spans="1:5" hidden="1" outlineLevel="1" collapsed="1" x14ac:dyDescent="0.2">
      <c r="A508" s="58"/>
      <c r="B508" s="27" t="s">
        <v>80</v>
      </c>
      <c r="C508" s="39" t="s">
        <v>460</v>
      </c>
      <c r="D508" s="208"/>
      <c r="E508" s="204"/>
    </row>
    <row r="509" spans="1:5" ht="255" hidden="1" outlineLevel="2" x14ac:dyDescent="0.2">
      <c r="A509" s="58" t="str">
        <f>'Phụ lục 07'!B508</f>
        <v>CMDC-9.2</v>
      </c>
      <c r="B509" s="212" t="s">
        <v>977</v>
      </c>
      <c r="C509" s="206"/>
      <c r="D509" s="210" t="s">
        <v>778</v>
      </c>
      <c r="E509" s="204"/>
    </row>
    <row r="510" spans="1:5" ht="255" hidden="1" outlineLevel="2" x14ac:dyDescent="0.2">
      <c r="A510" s="58" t="str">
        <f>'Phụ lục 07'!B509</f>
        <v>CMDC-2.2</v>
      </c>
      <c r="B510" s="28" t="s">
        <v>957</v>
      </c>
      <c r="C510" s="206"/>
      <c r="D510" s="210" t="s">
        <v>778</v>
      </c>
      <c r="E510" s="204"/>
    </row>
    <row r="511" spans="1:5" ht="255" hidden="1" outlineLevel="2" x14ac:dyDescent="0.2">
      <c r="A511" s="58" t="str">
        <f>'Phụ lục 07'!B510</f>
        <v>CMDC-10.2</v>
      </c>
      <c r="B511" s="212" t="s">
        <v>985</v>
      </c>
      <c r="C511" s="206"/>
      <c r="D511" s="210" t="s">
        <v>1002</v>
      </c>
      <c r="E511" s="204"/>
    </row>
    <row r="512" spans="1:5" ht="255" hidden="1" outlineLevel="2" x14ac:dyDescent="0.2">
      <c r="A512" s="58" t="str">
        <f>'Phụ lục 07'!B511</f>
        <v>CMDC-1.2</v>
      </c>
      <c r="B512" s="28" t="s">
        <v>956</v>
      </c>
      <c r="C512" s="206"/>
      <c r="D512" s="210" t="s">
        <v>1002</v>
      </c>
      <c r="E512" s="204"/>
    </row>
    <row r="513" spans="1:5" hidden="1" outlineLevel="1" collapsed="1" x14ac:dyDescent="0.2">
      <c r="A513" s="58"/>
      <c r="B513" s="27" t="s">
        <v>81</v>
      </c>
      <c r="C513" s="39" t="s">
        <v>126</v>
      </c>
      <c r="D513" s="208"/>
      <c r="E513" s="204"/>
    </row>
    <row r="514" spans="1:5" ht="255" hidden="1" outlineLevel="2" x14ac:dyDescent="0.2">
      <c r="A514" s="58" t="str">
        <f>'Phụ lục 07'!B513</f>
        <v>CMDC-11.1</v>
      </c>
      <c r="B514" s="212" t="s">
        <v>986</v>
      </c>
      <c r="C514" s="206"/>
      <c r="D514" s="210" t="s">
        <v>778</v>
      </c>
      <c r="E514" s="204"/>
    </row>
    <row r="515" spans="1:5" ht="255" hidden="1" outlineLevel="2" x14ac:dyDescent="0.2">
      <c r="A515" s="58" t="str">
        <f>'Phụ lục 07'!B514</f>
        <v>CMDC-12.1</v>
      </c>
      <c r="B515" s="212" t="s">
        <v>987</v>
      </c>
      <c r="C515" s="206"/>
      <c r="D515" s="210" t="s">
        <v>1002</v>
      </c>
      <c r="E515" s="204"/>
    </row>
    <row r="516" spans="1:5" ht="255" hidden="1" outlineLevel="2" x14ac:dyDescent="0.2">
      <c r="A516" s="58" t="str">
        <f>'Phụ lục 07'!B515</f>
        <v>CMDC-13.1</v>
      </c>
      <c r="B516" s="213" t="s">
        <v>1003</v>
      </c>
      <c r="C516" s="206"/>
      <c r="D516" s="210" t="s">
        <v>778</v>
      </c>
      <c r="E516" s="204"/>
    </row>
    <row r="517" spans="1:5" ht="255" hidden="1" outlineLevel="2" x14ac:dyDescent="0.2">
      <c r="A517" s="58" t="str">
        <f>'Phụ lục 07'!B516</f>
        <v>CMDC-14.1</v>
      </c>
      <c r="B517" s="213" t="s">
        <v>1004</v>
      </c>
      <c r="C517" s="206"/>
      <c r="D517" s="210" t="s">
        <v>1002</v>
      </c>
      <c r="E517" s="204"/>
    </row>
    <row r="518" spans="1:5" hidden="1" outlineLevel="1" collapsed="1" x14ac:dyDescent="0.2">
      <c r="A518" s="58"/>
      <c r="B518" s="27" t="s">
        <v>82</v>
      </c>
      <c r="C518" s="39" t="s">
        <v>83</v>
      </c>
      <c r="D518" s="208"/>
      <c r="E518" s="204"/>
    </row>
    <row r="519" spans="1:5" ht="255" hidden="1" outlineLevel="2" x14ac:dyDescent="0.2">
      <c r="A519" s="58" t="str">
        <f>'Phụ lục 07'!B518</f>
        <v>CMDC-15.1</v>
      </c>
      <c r="B519" s="28" t="s">
        <v>461</v>
      </c>
      <c r="C519" s="206"/>
      <c r="D519" s="210" t="s">
        <v>1002</v>
      </c>
      <c r="E519" s="204"/>
    </row>
    <row r="520" spans="1:5" ht="255" hidden="1" outlineLevel="2" x14ac:dyDescent="0.2">
      <c r="A520" s="58" t="str">
        <f>'Phụ lục 07'!B519</f>
        <v>CMDC-16.1</v>
      </c>
      <c r="B520" s="28" t="s">
        <v>462</v>
      </c>
      <c r="C520" s="206"/>
      <c r="D520" s="210" t="s">
        <v>1002</v>
      </c>
      <c r="E520" s="204"/>
    </row>
    <row r="521" spans="1:5" ht="255" hidden="1" outlineLevel="2" x14ac:dyDescent="0.2">
      <c r="A521" s="58" t="str">
        <f>'Phụ lục 07'!B520</f>
        <v>CMDC-17.1</v>
      </c>
      <c r="B521" s="28" t="s">
        <v>463</v>
      </c>
      <c r="C521" s="206"/>
      <c r="D521" s="210" t="s">
        <v>1002</v>
      </c>
      <c r="E521" s="204"/>
    </row>
    <row r="522" spans="1:5" ht="255" hidden="1" outlineLevel="2" x14ac:dyDescent="0.2">
      <c r="A522" s="58" t="str">
        <f>'Phụ lục 07'!B521</f>
        <v>CMDC-18.1</v>
      </c>
      <c r="B522" s="28" t="s">
        <v>464</v>
      </c>
      <c r="C522" s="206"/>
      <c r="D522" s="210" t="s">
        <v>1002</v>
      </c>
      <c r="E522" s="204"/>
    </row>
    <row r="523" spans="1:5" ht="255" hidden="1" outlineLevel="2" x14ac:dyDescent="0.2">
      <c r="A523" s="58" t="str">
        <f>'Phụ lục 07'!B522</f>
        <v>CMDC-19.1</v>
      </c>
      <c r="B523" s="28" t="s">
        <v>465</v>
      </c>
      <c r="C523" s="206"/>
      <c r="D523" s="210" t="s">
        <v>1002</v>
      </c>
      <c r="E523" s="204"/>
    </row>
    <row r="524" spans="1:5" ht="255" hidden="1" outlineLevel="2" x14ac:dyDescent="0.2">
      <c r="A524" s="58" t="str">
        <f>'Phụ lục 07'!B523</f>
        <v>CMDC-20.1</v>
      </c>
      <c r="B524" s="28" t="s">
        <v>466</v>
      </c>
      <c r="C524" s="206"/>
      <c r="D524" s="210" t="s">
        <v>1002</v>
      </c>
      <c r="E524" s="204"/>
    </row>
    <row r="525" spans="1:5" ht="255" hidden="1" outlineLevel="2" x14ac:dyDescent="0.2">
      <c r="A525" s="58" t="str">
        <f>'Phụ lục 07'!B524</f>
        <v>CMDC-21.1</v>
      </c>
      <c r="B525" s="28" t="s">
        <v>467</v>
      </c>
      <c r="C525" s="206"/>
      <c r="D525" s="210" t="s">
        <v>1002</v>
      </c>
      <c r="E525" s="204"/>
    </row>
    <row r="526" spans="1:5" ht="255" hidden="1" outlineLevel="2" x14ac:dyDescent="0.2">
      <c r="A526" s="58" t="str">
        <f>'Phụ lục 07'!B525</f>
        <v>CMDC-22.1</v>
      </c>
      <c r="B526" s="28" t="s">
        <v>468</v>
      </c>
      <c r="C526" s="206"/>
      <c r="D526" s="210" t="s">
        <v>1002</v>
      </c>
      <c r="E526" s="204"/>
    </row>
    <row r="527" spans="1:5" ht="255" hidden="1" outlineLevel="2" x14ac:dyDescent="0.2">
      <c r="A527" s="58" t="str">
        <f>'Phụ lục 07'!B526</f>
        <v>CMDC-23.1</v>
      </c>
      <c r="B527" s="28" t="s">
        <v>469</v>
      </c>
      <c r="C527" s="206"/>
      <c r="D527" s="210" t="s">
        <v>778</v>
      </c>
      <c r="E527" s="204"/>
    </row>
    <row r="528" spans="1:5" ht="255" hidden="1" outlineLevel="2" x14ac:dyDescent="0.2">
      <c r="A528" s="58" t="str">
        <f>'Phụ lục 07'!B527</f>
        <v>CMDC-24.1</v>
      </c>
      <c r="B528" s="28" t="s">
        <v>470</v>
      </c>
      <c r="C528" s="206"/>
      <c r="D528" s="210" t="s">
        <v>778</v>
      </c>
      <c r="E528" s="204"/>
    </row>
    <row r="529" spans="1:5" ht="255" hidden="1" outlineLevel="2" x14ac:dyDescent="0.2">
      <c r="A529" s="58" t="str">
        <f>'Phụ lục 07'!B528</f>
        <v>CMDC-25.1</v>
      </c>
      <c r="B529" s="28" t="s">
        <v>471</v>
      </c>
      <c r="C529" s="206"/>
      <c r="D529" s="210" t="s">
        <v>778</v>
      </c>
      <c r="E529" s="204"/>
    </row>
    <row r="530" spans="1:5" ht="255" hidden="1" outlineLevel="2" x14ac:dyDescent="0.2">
      <c r="A530" s="58" t="str">
        <f>'Phụ lục 07'!B529</f>
        <v>CMDC-26.1</v>
      </c>
      <c r="B530" s="28" t="s">
        <v>504</v>
      </c>
      <c r="C530" s="206"/>
      <c r="D530" s="210" t="s">
        <v>778</v>
      </c>
      <c r="E530" s="204"/>
    </row>
    <row r="531" spans="1:5" ht="255" hidden="1" outlineLevel="2" x14ac:dyDescent="0.2">
      <c r="A531" s="58" t="str">
        <f>'Phụ lục 07'!B530</f>
        <v>CMDC-27.1</v>
      </c>
      <c r="B531" s="28" t="s">
        <v>472</v>
      </c>
      <c r="C531" s="206"/>
      <c r="D531" s="210" t="s">
        <v>778</v>
      </c>
      <c r="E531" s="204"/>
    </row>
    <row r="532" spans="1:5" ht="255" hidden="1" outlineLevel="2" x14ac:dyDescent="0.2">
      <c r="A532" s="58" t="str">
        <f>'Phụ lục 07'!B531</f>
        <v>CMDC-28.1</v>
      </c>
      <c r="B532" s="28" t="s">
        <v>473</v>
      </c>
      <c r="C532" s="206"/>
      <c r="D532" s="210" t="s">
        <v>778</v>
      </c>
      <c r="E532" s="204"/>
    </row>
    <row r="533" spans="1:5" ht="255" hidden="1" outlineLevel="2" x14ac:dyDescent="0.2">
      <c r="A533" s="58" t="str">
        <f>'Phụ lục 07'!B532</f>
        <v>CMDC-29.1</v>
      </c>
      <c r="B533" s="28" t="s">
        <v>474</v>
      </c>
      <c r="C533" s="206"/>
      <c r="D533" s="210" t="s">
        <v>778</v>
      </c>
      <c r="E533" s="204"/>
    </row>
    <row r="534" spans="1:5" ht="255" hidden="1" outlineLevel="2" x14ac:dyDescent="0.2">
      <c r="A534" s="58" t="str">
        <f>'Phụ lục 07'!B533</f>
        <v>CMDC-30.1</v>
      </c>
      <c r="B534" s="28" t="s">
        <v>475</v>
      </c>
      <c r="C534" s="206"/>
      <c r="D534" s="210" t="s">
        <v>778</v>
      </c>
      <c r="E534" s="204"/>
    </row>
    <row r="535" spans="1:5" ht="255" hidden="1" outlineLevel="2" x14ac:dyDescent="0.2">
      <c r="A535" s="58" t="str">
        <f>'Phụ lục 07'!B534</f>
        <v>CMDC-31.1</v>
      </c>
      <c r="B535" s="28" t="s">
        <v>476</v>
      </c>
      <c r="C535" s="206"/>
      <c r="D535" s="210" t="s">
        <v>778</v>
      </c>
      <c r="E535" s="204"/>
    </row>
    <row r="536" spans="1:5" ht="255" hidden="1" outlineLevel="2" x14ac:dyDescent="0.2">
      <c r="A536" s="58" t="str">
        <f>'Phụ lục 07'!B535</f>
        <v>CMDC-32.1</v>
      </c>
      <c r="B536" s="28" t="s">
        <v>477</v>
      </c>
      <c r="C536" s="206"/>
      <c r="D536" s="210" t="s">
        <v>778</v>
      </c>
      <c r="E536" s="204"/>
    </row>
    <row r="537" spans="1:5" ht="255" hidden="1" outlineLevel="2" x14ac:dyDescent="0.2">
      <c r="A537" s="58" t="str">
        <f>'Phụ lục 07'!B536</f>
        <v>CMDC-33.1</v>
      </c>
      <c r="B537" s="28" t="s">
        <v>478</v>
      </c>
      <c r="C537" s="206"/>
      <c r="D537" s="210" t="s">
        <v>778</v>
      </c>
      <c r="E537" s="204"/>
    </row>
    <row r="538" spans="1:5" hidden="1" outlineLevel="1" collapsed="1" x14ac:dyDescent="0.2">
      <c r="A538" s="58"/>
      <c r="B538" s="27" t="s">
        <v>84</v>
      </c>
      <c r="C538" s="39" t="s">
        <v>85</v>
      </c>
      <c r="D538" s="208"/>
      <c r="E538" s="204"/>
    </row>
    <row r="539" spans="1:5" ht="255" hidden="1" outlineLevel="2" x14ac:dyDescent="0.2">
      <c r="A539" s="58" t="str">
        <f>'Phụ lục 07'!B538</f>
        <v>CMDC-34.1</v>
      </c>
      <c r="B539" s="78" t="s">
        <v>479</v>
      </c>
      <c r="C539" s="206"/>
      <c r="D539" s="210" t="s">
        <v>778</v>
      </c>
      <c r="E539" s="204"/>
    </row>
    <row r="540" spans="1:5" ht="255" hidden="1" outlineLevel="2" x14ac:dyDescent="0.2">
      <c r="A540" s="58" t="str">
        <f>'Phụ lục 07'!B539</f>
        <v>CMDC-35.1</v>
      </c>
      <c r="B540" s="78" t="s">
        <v>480</v>
      </c>
      <c r="C540" s="206"/>
      <c r="D540" s="210" t="s">
        <v>1002</v>
      </c>
      <c r="E540" s="204"/>
    </row>
    <row r="541" spans="1:5" hidden="1" outlineLevel="1" collapsed="1" x14ac:dyDescent="0.2">
      <c r="A541" s="58"/>
      <c r="B541" s="27" t="s">
        <v>86</v>
      </c>
      <c r="C541" s="39" t="s">
        <v>87</v>
      </c>
      <c r="D541" s="208"/>
      <c r="E541" s="204"/>
    </row>
    <row r="542" spans="1:5" ht="255" hidden="1" outlineLevel="2" x14ac:dyDescent="0.2">
      <c r="A542" s="58" t="str">
        <f>'Phụ lục 07'!B541</f>
        <v>CMDC-36.1</v>
      </c>
      <c r="B542" s="78" t="s">
        <v>481</v>
      </c>
      <c r="C542" s="206"/>
      <c r="D542" s="210" t="s">
        <v>1002</v>
      </c>
      <c r="E542" s="204"/>
    </row>
    <row r="543" spans="1:5" ht="255" hidden="1" outlineLevel="2" x14ac:dyDescent="0.2">
      <c r="A543" s="58" t="str">
        <f>'Phụ lục 07'!B542</f>
        <v>CMDC-37.1</v>
      </c>
      <c r="B543" s="78" t="s">
        <v>482</v>
      </c>
      <c r="C543" s="206"/>
      <c r="D543" s="210" t="s">
        <v>778</v>
      </c>
      <c r="E543" s="204"/>
    </row>
    <row r="544" spans="1:5" hidden="1" outlineLevel="1" collapsed="1" x14ac:dyDescent="0.2">
      <c r="A544" s="58"/>
      <c r="B544" s="27" t="s">
        <v>88</v>
      </c>
      <c r="C544" s="39" t="s">
        <v>89</v>
      </c>
      <c r="D544" s="208"/>
      <c r="E544" s="204"/>
    </row>
    <row r="545" spans="1:5" ht="191.25" hidden="1" outlineLevel="2" x14ac:dyDescent="0.2">
      <c r="A545" s="58" t="str">
        <f>'Phụ lục 07'!B544</f>
        <v>CMDC-38.1</v>
      </c>
      <c r="B545" s="102" t="s">
        <v>106</v>
      </c>
      <c r="C545" s="206"/>
      <c r="D545" s="214" t="s">
        <v>779</v>
      </c>
      <c r="E545" s="204"/>
    </row>
    <row r="546" spans="1:5" ht="191.25" hidden="1" outlineLevel="2" x14ac:dyDescent="0.2">
      <c r="A546" s="58" t="str">
        <f>'Phụ lục 07'!B545</f>
        <v>CMDC-39.1</v>
      </c>
      <c r="B546" s="137" t="s">
        <v>483</v>
      </c>
      <c r="C546" s="206"/>
      <c r="D546" s="214" t="s">
        <v>780</v>
      </c>
      <c r="E546" s="204"/>
    </row>
    <row r="547" spans="1:5" ht="255" hidden="1" outlineLevel="2" x14ac:dyDescent="0.2">
      <c r="A547" s="58" t="str">
        <f>'Phụ lục 07'!B546</f>
        <v>CMDC-40.1</v>
      </c>
      <c r="B547" s="102" t="s">
        <v>484</v>
      </c>
      <c r="C547" s="206"/>
      <c r="D547" s="210" t="s">
        <v>778</v>
      </c>
      <c r="E547" s="204"/>
    </row>
    <row r="548" spans="1:5" ht="255" hidden="1" outlineLevel="2" x14ac:dyDescent="0.2">
      <c r="A548" s="58" t="str">
        <f>'Phụ lục 07'!B547</f>
        <v>CMDC-41.1</v>
      </c>
      <c r="B548" s="102" t="s">
        <v>485</v>
      </c>
      <c r="C548" s="206"/>
      <c r="D548" s="210" t="s">
        <v>1002</v>
      </c>
      <c r="E548" s="204"/>
    </row>
    <row r="549" spans="1:5" ht="293.25" hidden="1" outlineLevel="2" x14ac:dyDescent="0.2">
      <c r="A549" s="58" t="str">
        <f>'Phụ lục 07'!B548</f>
        <v>CMDC-42.1</v>
      </c>
      <c r="B549" s="102" t="s">
        <v>486</v>
      </c>
      <c r="C549" s="206"/>
      <c r="D549" s="214" t="s">
        <v>781</v>
      </c>
      <c r="E549" s="204"/>
    </row>
    <row r="550" spans="1:5" ht="255" hidden="1" outlineLevel="2" x14ac:dyDescent="0.2">
      <c r="A550" s="58" t="str">
        <f>'Phụ lục 07'!B549</f>
        <v>CMDC-43.1</v>
      </c>
      <c r="B550" s="102" t="s">
        <v>487</v>
      </c>
      <c r="C550" s="206"/>
      <c r="D550" s="210" t="s">
        <v>1002</v>
      </c>
      <c r="E550" s="204"/>
    </row>
    <row r="551" spans="1:5" ht="255" hidden="1" outlineLevel="2" x14ac:dyDescent="0.2">
      <c r="A551" s="58" t="str">
        <f>'Phụ lục 07'!B550</f>
        <v>CMDC-44.1</v>
      </c>
      <c r="B551" s="102" t="s">
        <v>488</v>
      </c>
      <c r="C551" s="206"/>
      <c r="D551" s="210" t="s">
        <v>778</v>
      </c>
      <c r="E551" s="204"/>
    </row>
    <row r="552" spans="1:5" ht="255" hidden="1" outlineLevel="2" x14ac:dyDescent="0.2">
      <c r="A552" s="58" t="str">
        <f>'Phụ lục 07'!B551</f>
        <v>CMDC-45.1</v>
      </c>
      <c r="B552" s="102" t="s">
        <v>489</v>
      </c>
      <c r="C552" s="206"/>
      <c r="D552" s="210" t="s">
        <v>1002</v>
      </c>
      <c r="E552" s="204"/>
    </row>
    <row r="553" spans="1:5" ht="255" hidden="1" outlineLevel="2" x14ac:dyDescent="0.2">
      <c r="A553" s="58" t="str">
        <f>'Phụ lục 07'!B552</f>
        <v>CMDC-46.1</v>
      </c>
      <c r="B553" s="102" t="s">
        <v>490</v>
      </c>
      <c r="C553" s="206"/>
      <c r="D553" s="210" t="s">
        <v>778</v>
      </c>
      <c r="E553" s="204"/>
    </row>
    <row r="554" spans="1:5" hidden="1" outlineLevel="1" collapsed="1" x14ac:dyDescent="0.2">
      <c r="A554" s="58"/>
      <c r="B554" s="27" t="s">
        <v>91</v>
      </c>
      <c r="C554" s="39" t="s">
        <v>491</v>
      </c>
      <c r="D554" s="208"/>
      <c r="E554" s="204"/>
    </row>
    <row r="555" spans="1:5" ht="255" hidden="1" outlineLevel="2" x14ac:dyDescent="0.2">
      <c r="A555" s="58" t="str">
        <f>'Phụ lục 07'!B554</f>
        <v>CMDC-47.1</v>
      </c>
      <c r="B555" s="28" t="s">
        <v>492</v>
      </c>
      <c r="C555" s="206"/>
      <c r="D555" s="210" t="s">
        <v>778</v>
      </c>
      <c r="E555" s="204"/>
    </row>
    <row r="556" spans="1:5" ht="255" hidden="1" outlineLevel="2" x14ac:dyDescent="0.2">
      <c r="A556" s="58" t="str">
        <f>'Phụ lục 07'!B555</f>
        <v>CMDC-48.1</v>
      </c>
      <c r="B556" s="28" t="s">
        <v>964</v>
      </c>
      <c r="C556" s="206"/>
      <c r="D556" s="210" t="s">
        <v>1002</v>
      </c>
      <c r="E556" s="204"/>
    </row>
    <row r="557" spans="1:5" hidden="1" outlineLevel="1" collapsed="1" x14ac:dyDescent="0.2">
      <c r="A557" s="58"/>
      <c r="B557" s="27" t="s">
        <v>92</v>
      </c>
      <c r="C557" s="39" t="s">
        <v>93</v>
      </c>
      <c r="D557" s="208"/>
      <c r="E557" s="204"/>
    </row>
    <row r="558" spans="1:5" ht="255" hidden="1" outlineLevel="2" x14ac:dyDescent="0.2">
      <c r="A558" s="58" t="str">
        <f>'Phụ lục 07'!B557</f>
        <v>CMDC-49.1</v>
      </c>
      <c r="B558" s="28" t="s">
        <v>493</v>
      </c>
      <c r="C558" s="206"/>
      <c r="D558" s="210" t="s">
        <v>1002</v>
      </c>
      <c r="E558" s="204"/>
    </row>
    <row r="559" spans="1:5" ht="255" hidden="1" outlineLevel="2" x14ac:dyDescent="0.2">
      <c r="A559" s="58" t="str">
        <f>'Phụ lục 07'!B558</f>
        <v>CMDC-50.1</v>
      </c>
      <c r="B559" s="28" t="s">
        <v>494</v>
      </c>
      <c r="C559" s="206"/>
      <c r="D559" s="210" t="s">
        <v>778</v>
      </c>
      <c r="E559" s="204"/>
    </row>
    <row r="560" spans="1:5" ht="255" hidden="1" outlineLevel="2" x14ac:dyDescent="0.2">
      <c r="A560" s="58" t="str">
        <f>'Phụ lục 07'!B559</f>
        <v>CMDC-51.1</v>
      </c>
      <c r="B560" s="28" t="s">
        <v>495</v>
      </c>
      <c r="C560" s="206"/>
      <c r="D560" s="210" t="s">
        <v>1002</v>
      </c>
      <c r="E560" s="204"/>
    </row>
    <row r="561" spans="1:5" ht="255" hidden="1" outlineLevel="2" x14ac:dyDescent="0.2">
      <c r="A561" s="58" t="str">
        <f>'Phụ lục 07'!B560</f>
        <v>CMDC-52.1</v>
      </c>
      <c r="B561" s="28" t="s">
        <v>496</v>
      </c>
      <c r="C561" s="206"/>
      <c r="D561" s="210" t="s">
        <v>778</v>
      </c>
      <c r="E561" s="204"/>
    </row>
    <row r="562" spans="1:5" ht="255" hidden="1" outlineLevel="2" x14ac:dyDescent="0.2">
      <c r="A562" s="58" t="str">
        <f>'Phụ lục 07'!B561</f>
        <v>CMDC-53.1</v>
      </c>
      <c r="B562" s="28" t="s">
        <v>497</v>
      </c>
      <c r="C562" s="206"/>
      <c r="D562" s="210" t="s">
        <v>1002</v>
      </c>
      <c r="E562" s="204"/>
    </row>
    <row r="563" spans="1:5" ht="255" hidden="1" outlineLevel="2" x14ac:dyDescent="0.2">
      <c r="A563" s="58" t="str">
        <f>'Phụ lục 07'!B562</f>
        <v>CMDC-54.1</v>
      </c>
      <c r="B563" s="28" t="s">
        <v>498</v>
      </c>
      <c r="C563" s="206"/>
      <c r="D563" s="210" t="s">
        <v>778</v>
      </c>
      <c r="E563" s="204"/>
    </row>
    <row r="564" spans="1:5" hidden="1" outlineLevel="1" collapsed="1" x14ac:dyDescent="0.2">
      <c r="A564" s="58"/>
      <c r="B564" s="27" t="s">
        <v>94</v>
      </c>
      <c r="C564" s="78" t="s">
        <v>95</v>
      </c>
      <c r="D564" s="208"/>
      <c r="E564" s="204"/>
    </row>
    <row r="565" spans="1:5" ht="255" hidden="1" outlineLevel="2" x14ac:dyDescent="0.2">
      <c r="A565" s="58" t="str">
        <f>'Phụ lục 07'!B564</f>
        <v>CMDC-55.1</v>
      </c>
      <c r="B565" s="78" t="s">
        <v>965</v>
      </c>
      <c r="C565" s="206"/>
      <c r="D565" s="210" t="s">
        <v>1002</v>
      </c>
      <c r="E565" s="204"/>
    </row>
    <row r="566" spans="1:5" ht="255" hidden="1" outlineLevel="2" x14ac:dyDescent="0.2">
      <c r="A566" s="58" t="str">
        <f>'Phụ lục 07'!B565</f>
        <v>CMDC-56.1</v>
      </c>
      <c r="B566" s="78" t="s">
        <v>966</v>
      </c>
      <c r="C566" s="206"/>
      <c r="D566" s="210" t="s">
        <v>778</v>
      </c>
      <c r="E566" s="204"/>
    </row>
    <row r="567" spans="1:5" ht="255" hidden="1" outlineLevel="2" x14ac:dyDescent="0.2">
      <c r="A567" s="58" t="str">
        <f>'Phụ lục 07'!B566</f>
        <v>CMDC-57.1</v>
      </c>
      <c r="B567" s="78" t="s">
        <v>967</v>
      </c>
      <c r="C567" s="206"/>
      <c r="D567" s="210" t="s">
        <v>1002</v>
      </c>
      <c r="E567" s="204"/>
    </row>
    <row r="568" spans="1:5" ht="255" hidden="1" outlineLevel="2" x14ac:dyDescent="0.2">
      <c r="A568" s="58" t="str">
        <f>'Phụ lục 07'!B567</f>
        <v>CMDC-58.1</v>
      </c>
      <c r="B568" s="78" t="s">
        <v>968</v>
      </c>
      <c r="C568" s="206"/>
      <c r="D568" s="210" t="s">
        <v>778</v>
      </c>
      <c r="E568" s="204"/>
    </row>
    <row r="569" spans="1:5" hidden="1" outlineLevel="1" collapsed="1" x14ac:dyDescent="0.2">
      <c r="A569" s="58"/>
      <c r="B569" s="27" t="s">
        <v>96</v>
      </c>
      <c r="C569" s="39" t="s">
        <v>97</v>
      </c>
      <c r="D569" s="208"/>
      <c r="E569" s="204"/>
    </row>
    <row r="570" spans="1:5" ht="255" hidden="1" outlineLevel="2" x14ac:dyDescent="0.2">
      <c r="A570" s="58" t="str">
        <f>'Phụ lục 07'!B569</f>
        <v>CMDC-26.2</v>
      </c>
      <c r="B570" s="35" t="s">
        <v>504</v>
      </c>
      <c r="C570" s="206"/>
      <c r="D570" s="210" t="s">
        <v>778</v>
      </c>
      <c r="E570" s="204"/>
    </row>
    <row r="571" spans="1:5" ht="255" hidden="1" outlineLevel="2" x14ac:dyDescent="0.2">
      <c r="A571" s="58" t="str">
        <f>'Phụ lục 07'!B570</f>
        <v>CMDC-18.2</v>
      </c>
      <c r="B571" s="35" t="s">
        <v>464</v>
      </c>
      <c r="C571" s="206"/>
      <c r="D571" s="210" t="s">
        <v>1002</v>
      </c>
      <c r="E571" s="204"/>
    </row>
    <row r="572" spans="1:5" hidden="1" outlineLevel="1" collapsed="1" x14ac:dyDescent="0.2">
      <c r="A572" s="58"/>
      <c r="B572" s="27" t="s">
        <v>98</v>
      </c>
      <c r="C572" s="39" t="s">
        <v>99</v>
      </c>
      <c r="D572" s="208"/>
      <c r="E572" s="204"/>
    </row>
    <row r="573" spans="1:5" ht="255" hidden="1" outlineLevel="2" x14ac:dyDescent="0.2">
      <c r="A573" s="58" t="str">
        <f>'Phụ lục 07'!B572</f>
        <v>CMDC-59.1</v>
      </c>
      <c r="B573" s="78" t="s">
        <v>969</v>
      </c>
      <c r="C573" s="206"/>
      <c r="D573" s="210" t="s">
        <v>1002</v>
      </c>
      <c r="E573" s="204"/>
    </row>
    <row r="574" spans="1:5" ht="255" hidden="1" outlineLevel="2" x14ac:dyDescent="0.2">
      <c r="A574" s="58" t="str">
        <f>'Phụ lục 07'!B573</f>
        <v>CMDC-60.1</v>
      </c>
      <c r="B574" s="78" t="s">
        <v>970</v>
      </c>
      <c r="C574" s="206"/>
      <c r="D574" s="210" t="s">
        <v>778</v>
      </c>
      <c r="E574" s="204"/>
    </row>
    <row r="575" spans="1:5" ht="255" hidden="1" outlineLevel="2" x14ac:dyDescent="0.2">
      <c r="A575" s="58" t="str">
        <f>'Phụ lục 07'!B574</f>
        <v>CMDC-61.1</v>
      </c>
      <c r="B575" s="78" t="s">
        <v>971</v>
      </c>
      <c r="C575" s="206"/>
      <c r="D575" s="210" t="s">
        <v>1002</v>
      </c>
      <c r="E575" s="204"/>
    </row>
    <row r="576" spans="1:5" ht="255" hidden="1" outlineLevel="2" x14ac:dyDescent="0.2">
      <c r="A576" s="58" t="str">
        <f>'Phụ lục 07'!B575</f>
        <v>CMDC-62.1</v>
      </c>
      <c r="B576" s="78" t="s">
        <v>972</v>
      </c>
      <c r="C576" s="206"/>
      <c r="D576" s="210" t="s">
        <v>778</v>
      </c>
      <c r="E576" s="204"/>
    </row>
    <row r="577" spans="1:5" ht="255" hidden="1" outlineLevel="2" x14ac:dyDescent="0.2">
      <c r="A577" s="58" t="str">
        <f>'Phụ lục 07'!B576</f>
        <v>CMDC-63.1</v>
      </c>
      <c r="B577" s="78" t="s">
        <v>973</v>
      </c>
      <c r="C577" s="206"/>
      <c r="D577" s="210" t="s">
        <v>1002</v>
      </c>
      <c r="E577" s="204"/>
    </row>
    <row r="578" spans="1:5" ht="255" hidden="1" outlineLevel="2" x14ac:dyDescent="0.2">
      <c r="A578" s="58" t="str">
        <f>'Phụ lục 07'!B577</f>
        <v>CMDC-64.1</v>
      </c>
      <c r="B578" s="78" t="s">
        <v>974</v>
      </c>
      <c r="C578" s="206"/>
      <c r="D578" s="210" t="s">
        <v>778</v>
      </c>
      <c r="E578" s="204"/>
    </row>
    <row r="579" spans="1:5" hidden="1" outlineLevel="1" collapsed="1" x14ac:dyDescent="0.2">
      <c r="A579" s="58"/>
      <c r="B579" s="27" t="s">
        <v>100</v>
      </c>
      <c r="C579" s="39" t="s">
        <v>101</v>
      </c>
      <c r="D579" s="208"/>
      <c r="E579" s="204"/>
    </row>
    <row r="580" spans="1:5" ht="255" hidden="1" outlineLevel="2" x14ac:dyDescent="0.2">
      <c r="A580" s="58" t="str">
        <f>'Phụ lục 07'!B579</f>
        <v>CMDC-26.3</v>
      </c>
      <c r="B580" s="28" t="s">
        <v>504</v>
      </c>
      <c r="C580" s="206"/>
      <c r="D580" s="210" t="s">
        <v>778</v>
      </c>
      <c r="E580" s="204"/>
    </row>
    <row r="581" spans="1:5" hidden="1" outlineLevel="1" collapsed="1" x14ac:dyDescent="0.2">
      <c r="A581" s="58"/>
      <c r="B581" s="27" t="s">
        <v>102</v>
      </c>
      <c r="C581" s="39" t="s">
        <v>499</v>
      </c>
      <c r="D581" s="208"/>
      <c r="E581" s="204"/>
    </row>
    <row r="582" spans="1:5" hidden="1" outlineLevel="2" x14ac:dyDescent="0.2">
      <c r="A582" s="275" t="str">
        <f>'Phụ lục 07'!B581</f>
        <v>CMDC-65.1</v>
      </c>
      <c r="B582" s="275" t="s">
        <v>782</v>
      </c>
      <c r="C582" s="274"/>
      <c r="D582" s="215" t="s">
        <v>783</v>
      </c>
      <c r="E582" s="204"/>
    </row>
    <row r="583" spans="1:5" hidden="1" outlineLevel="2" x14ac:dyDescent="0.2">
      <c r="A583" s="275"/>
      <c r="B583" s="275"/>
      <c r="C583" s="274"/>
      <c r="D583" s="215" t="s">
        <v>784</v>
      </c>
      <c r="E583" s="204"/>
    </row>
    <row r="584" spans="1:5" hidden="1" outlineLevel="2" x14ac:dyDescent="0.2">
      <c r="A584" s="275"/>
      <c r="B584" s="275"/>
      <c r="C584" s="274"/>
      <c r="D584" s="215" t="s">
        <v>785</v>
      </c>
      <c r="E584" s="204"/>
    </row>
    <row r="585" spans="1:5" ht="25.5" hidden="1" outlineLevel="2" x14ac:dyDescent="0.2">
      <c r="A585" s="275"/>
      <c r="B585" s="275"/>
      <c r="C585" s="274"/>
      <c r="D585" s="215" t="s">
        <v>786</v>
      </c>
      <c r="E585" s="204"/>
    </row>
    <row r="586" spans="1:5" ht="25.5" hidden="1" outlineLevel="2" x14ac:dyDescent="0.2">
      <c r="A586" s="275"/>
      <c r="B586" s="275"/>
      <c r="C586" s="274"/>
      <c r="D586" s="215" t="s">
        <v>787</v>
      </c>
      <c r="E586" s="204"/>
    </row>
    <row r="587" spans="1:5" ht="25.5" hidden="1" outlineLevel="2" x14ac:dyDescent="0.2">
      <c r="A587" s="275"/>
      <c r="B587" s="275"/>
      <c r="C587" s="274"/>
      <c r="D587" s="215" t="s">
        <v>788</v>
      </c>
      <c r="E587" s="204"/>
    </row>
    <row r="588" spans="1:5" ht="38.25" hidden="1" outlineLevel="2" x14ac:dyDescent="0.2">
      <c r="A588" s="275"/>
      <c r="B588" s="275"/>
      <c r="C588" s="274"/>
      <c r="D588" s="215" t="s">
        <v>789</v>
      </c>
      <c r="E588" s="204"/>
    </row>
    <row r="589" spans="1:5" ht="38.25" hidden="1" outlineLevel="2" x14ac:dyDescent="0.2">
      <c r="A589" s="275"/>
      <c r="B589" s="275"/>
      <c r="C589" s="274"/>
      <c r="D589" s="215" t="s">
        <v>790</v>
      </c>
      <c r="E589" s="204"/>
    </row>
    <row r="590" spans="1:5" ht="25.5" hidden="1" outlineLevel="2" x14ac:dyDescent="0.2">
      <c r="A590" s="275"/>
      <c r="B590" s="275"/>
      <c r="C590" s="274"/>
      <c r="D590" s="215" t="s">
        <v>791</v>
      </c>
      <c r="E590" s="204"/>
    </row>
    <row r="591" spans="1:5" ht="51" hidden="1" outlineLevel="2" x14ac:dyDescent="0.2">
      <c r="A591" s="275"/>
      <c r="B591" s="275"/>
      <c r="C591" s="274"/>
      <c r="D591" s="215" t="s">
        <v>792</v>
      </c>
      <c r="E591" s="204"/>
    </row>
    <row r="592" spans="1:5" ht="51" hidden="1" outlineLevel="2" x14ac:dyDescent="0.2">
      <c r="A592" s="275"/>
      <c r="B592" s="275"/>
      <c r="C592" s="274"/>
      <c r="D592" s="215" t="s">
        <v>793</v>
      </c>
      <c r="E592" s="204"/>
    </row>
    <row r="593" spans="1:5" ht="38.25" hidden="1" outlineLevel="2" x14ac:dyDescent="0.2">
      <c r="A593" s="275"/>
      <c r="B593" s="275"/>
      <c r="C593" s="274"/>
      <c r="D593" s="215" t="s">
        <v>794</v>
      </c>
      <c r="E593" s="204"/>
    </row>
    <row r="594" spans="1:5" ht="38.25" hidden="1" outlineLevel="2" x14ac:dyDescent="0.2">
      <c r="A594" s="275"/>
      <c r="B594" s="275"/>
      <c r="C594" s="274"/>
      <c r="D594" s="215" t="s">
        <v>795</v>
      </c>
      <c r="E594" s="204"/>
    </row>
    <row r="595" spans="1:5" hidden="1" outlineLevel="2" x14ac:dyDescent="0.2">
      <c r="A595" s="275"/>
      <c r="B595" s="275"/>
      <c r="C595" s="274"/>
      <c r="D595" s="215" t="s">
        <v>796</v>
      </c>
      <c r="E595" s="204"/>
    </row>
    <row r="596" spans="1:5" ht="25.5" hidden="1" outlineLevel="2" x14ac:dyDescent="0.2">
      <c r="A596" s="275" t="str">
        <f>'Phụ lục 07'!B582</f>
        <v>CMDC-66.1</v>
      </c>
      <c r="B596" s="275" t="s">
        <v>500</v>
      </c>
      <c r="C596" s="274"/>
      <c r="D596" s="215" t="s">
        <v>805</v>
      </c>
      <c r="E596" s="204"/>
    </row>
    <row r="597" spans="1:5" hidden="1" outlineLevel="2" x14ac:dyDescent="0.2">
      <c r="A597" s="275"/>
      <c r="B597" s="275"/>
      <c r="C597" s="274"/>
      <c r="D597" s="215" t="s">
        <v>798</v>
      </c>
      <c r="E597" s="204"/>
    </row>
    <row r="598" spans="1:5" hidden="1" outlineLevel="2" x14ac:dyDescent="0.2">
      <c r="A598" s="275"/>
      <c r="B598" s="275"/>
      <c r="C598" s="274"/>
      <c r="D598" s="215" t="s">
        <v>799</v>
      </c>
      <c r="E598" s="204"/>
    </row>
    <row r="599" spans="1:5" hidden="1" outlineLevel="2" x14ac:dyDescent="0.2">
      <c r="A599" s="275"/>
      <c r="B599" s="275"/>
      <c r="C599" s="274"/>
      <c r="D599" s="215" t="s">
        <v>800</v>
      </c>
      <c r="E599" s="204"/>
    </row>
    <row r="600" spans="1:5" ht="25.5" hidden="1" outlineLevel="2" x14ac:dyDescent="0.2">
      <c r="A600" s="275"/>
      <c r="B600" s="275"/>
      <c r="C600" s="274"/>
      <c r="D600" s="215" t="s">
        <v>801</v>
      </c>
      <c r="E600" s="204"/>
    </row>
    <row r="601" spans="1:5" ht="38.25" hidden="1" outlineLevel="2" x14ac:dyDescent="0.2">
      <c r="A601" s="275"/>
      <c r="B601" s="275"/>
      <c r="C601" s="274"/>
      <c r="D601" s="215" t="s">
        <v>802</v>
      </c>
      <c r="E601" s="204"/>
    </row>
    <row r="602" spans="1:5" ht="38.25" hidden="1" outlineLevel="2" x14ac:dyDescent="0.2">
      <c r="A602" s="275"/>
      <c r="B602" s="275"/>
      <c r="C602" s="274"/>
      <c r="D602" s="215" t="s">
        <v>803</v>
      </c>
      <c r="E602" s="204"/>
    </row>
    <row r="603" spans="1:5" ht="38.25" hidden="1" outlineLevel="2" x14ac:dyDescent="0.2">
      <c r="A603" s="275"/>
      <c r="B603" s="275"/>
      <c r="C603" s="274"/>
      <c r="D603" s="215" t="s">
        <v>790</v>
      </c>
      <c r="E603" s="204"/>
    </row>
    <row r="604" spans="1:5" ht="25.5" hidden="1" outlineLevel="2" x14ac:dyDescent="0.2">
      <c r="A604" s="275"/>
      <c r="B604" s="275"/>
      <c r="C604" s="274"/>
      <c r="D604" s="215" t="s">
        <v>791</v>
      </c>
      <c r="E604" s="204"/>
    </row>
    <row r="605" spans="1:5" ht="51" hidden="1" outlineLevel="2" x14ac:dyDescent="0.2">
      <c r="A605" s="275"/>
      <c r="B605" s="275"/>
      <c r="C605" s="274"/>
      <c r="D605" s="215" t="s">
        <v>792</v>
      </c>
      <c r="E605" s="204"/>
    </row>
    <row r="606" spans="1:5" ht="51" hidden="1" outlineLevel="2" x14ac:dyDescent="0.2">
      <c r="A606" s="275"/>
      <c r="B606" s="275"/>
      <c r="C606" s="274"/>
      <c r="D606" s="215" t="s">
        <v>793</v>
      </c>
      <c r="E606" s="204"/>
    </row>
    <row r="607" spans="1:5" ht="38.25" hidden="1" outlineLevel="2" x14ac:dyDescent="0.2">
      <c r="A607" s="275"/>
      <c r="B607" s="275"/>
      <c r="C607" s="274"/>
      <c r="D607" s="215" t="s">
        <v>794</v>
      </c>
      <c r="E607" s="204"/>
    </row>
    <row r="608" spans="1:5" ht="38.25" hidden="1" outlineLevel="2" x14ac:dyDescent="0.2">
      <c r="A608" s="275"/>
      <c r="B608" s="275"/>
      <c r="C608" s="274"/>
      <c r="D608" s="215" t="s">
        <v>804</v>
      </c>
      <c r="E608" s="204"/>
    </row>
    <row r="609" spans="1:5" hidden="1" outlineLevel="2" x14ac:dyDescent="0.2">
      <c r="A609" s="275"/>
      <c r="B609" s="275"/>
      <c r="C609" s="274"/>
      <c r="D609" s="215" t="s">
        <v>796</v>
      </c>
      <c r="E609" s="204"/>
    </row>
    <row r="610" spans="1:5" ht="25.5" hidden="1" outlineLevel="2" x14ac:dyDescent="0.2">
      <c r="A610" s="274" t="str">
        <f>'Phụ lục 07'!B583</f>
        <v>CMDC-67.1</v>
      </c>
      <c r="B610" s="274" t="s">
        <v>982</v>
      </c>
      <c r="C610" s="216"/>
      <c r="D610" s="215" t="s">
        <v>797</v>
      </c>
      <c r="E610" s="204"/>
    </row>
    <row r="611" spans="1:5" hidden="1" outlineLevel="2" x14ac:dyDescent="0.2">
      <c r="A611" s="274"/>
      <c r="B611" s="274"/>
      <c r="C611" s="216"/>
      <c r="D611" s="215" t="s">
        <v>798</v>
      </c>
      <c r="E611" s="204"/>
    </row>
    <row r="612" spans="1:5" hidden="1" outlineLevel="2" x14ac:dyDescent="0.2">
      <c r="A612" s="274"/>
      <c r="B612" s="274"/>
      <c r="C612" s="216"/>
      <c r="D612" s="215" t="s">
        <v>799</v>
      </c>
      <c r="E612" s="204"/>
    </row>
    <row r="613" spans="1:5" hidden="1" outlineLevel="2" x14ac:dyDescent="0.2">
      <c r="A613" s="274"/>
      <c r="B613" s="274"/>
      <c r="C613" s="216"/>
      <c r="D613" s="215" t="s">
        <v>800</v>
      </c>
      <c r="E613" s="204"/>
    </row>
    <row r="614" spans="1:5" ht="25.5" hidden="1" outlineLevel="2" x14ac:dyDescent="0.2">
      <c r="A614" s="274"/>
      <c r="B614" s="274"/>
      <c r="C614" s="216"/>
      <c r="D614" s="215" t="s">
        <v>801</v>
      </c>
      <c r="E614" s="204"/>
    </row>
    <row r="615" spans="1:5" ht="38.25" hidden="1" outlineLevel="2" x14ac:dyDescent="0.2">
      <c r="A615" s="274"/>
      <c r="B615" s="274"/>
      <c r="C615" s="216"/>
      <c r="D615" s="215" t="s">
        <v>802</v>
      </c>
      <c r="E615" s="204"/>
    </row>
    <row r="616" spans="1:5" ht="38.25" hidden="1" outlineLevel="2" x14ac:dyDescent="0.2">
      <c r="A616" s="274"/>
      <c r="B616" s="274"/>
      <c r="C616" s="216"/>
      <c r="D616" s="215" t="s">
        <v>803</v>
      </c>
      <c r="E616" s="204"/>
    </row>
    <row r="617" spans="1:5" ht="38.25" hidden="1" outlineLevel="2" x14ac:dyDescent="0.2">
      <c r="A617" s="274"/>
      <c r="B617" s="274"/>
      <c r="C617" s="216"/>
      <c r="D617" s="215" t="s">
        <v>790</v>
      </c>
      <c r="E617" s="204"/>
    </row>
    <row r="618" spans="1:5" ht="25.5" hidden="1" outlineLevel="2" x14ac:dyDescent="0.2">
      <c r="A618" s="274"/>
      <c r="B618" s="274"/>
      <c r="C618" s="216"/>
      <c r="D618" s="215" t="s">
        <v>791</v>
      </c>
      <c r="E618" s="204"/>
    </row>
    <row r="619" spans="1:5" ht="51" hidden="1" outlineLevel="2" x14ac:dyDescent="0.2">
      <c r="A619" s="274"/>
      <c r="B619" s="274"/>
      <c r="C619" s="216"/>
      <c r="D619" s="215" t="s">
        <v>792</v>
      </c>
      <c r="E619" s="204"/>
    </row>
    <row r="620" spans="1:5" ht="51" hidden="1" outlineLevel="2" x14ac:dyDescent="0.2">
      <c r="A620" s="274"/>
      <c r="B620" s="274"/>
      <c r="C620" s="216"/>
      <c r="D620" s="215" t="s">
        <v>793</v>
      </c>
      <c r="E620" s="204"/>
    </row>
    <row r="621" spans="1:5" ht="38.25" hidden="1" outlineLevel="2" x14ac:dyDescent="0.2">
      <c r="A621" s="274"/>
      <c r="B621" s="274"/>
      <c r="C621" s="216"/>
      <c r="D621" s="215" t="s">
        <v>794</v>
      </c>
      <c r="E621" s="204"/>
    </row>
    <row r="622" spans="1:5" ht="38.25" hidden="1" outlineLevel="2" x14ac:dyDescent="0.2">
      <c r="A622" s="274"/>
      <c r="B622" s="274"/>
      <c r="C622" s="216"/>
      <c r="D622" s="215" t="s">
        <v>804</v>
      </c>
      <c r="E622" s="204"/>
    </row>
    <row r="623" spans="1:5" hidden="1" outlineLevel="2" x14ac:dyDescent="0.2">
      <c r="A623" s="274"/>
      <c r="B623" s="274"/>
      <c r="C623" s="216"/>
      <c r="D623" s="215" t="s">
        <v>796</v>
      </c>
      <c r="E623" s="204"/>
    </row>
    <row r="624" spans="1:5" ht="25.5" hidden="1" outlineLevel="2" x14ac:dyDescent="0.2">
      <c r="A624" s="277" t="str">
        <f>'Phụ lục 07'!B584</f>
        <v>CMDC-68.1</v>
      </c>
      <c r="B624" s="277" t="s">
        <v>1001</v>
      </c>
      <c r="C624" s="216"/>
      <c r="D624" s="215" t="s">
        <v>797</v>
      </c>
      <c r="E624" s="204"/>
    </row>
    <row r="625" spans="1:5" hidden="1" outlineLevel="2" x14ac:dyDescent="0.2">
      <c r="A625" s="275"/>
      <c r="B625" s="275"/>
      <c r="C625" s="216"/>
      <c r="D625" s="215" t="s">
        <v>798</v>
      </c>
      <c r="E625" s="204"/>
    </row>
    <row r="626" spans="1:5" hidden="1" outlineLevel="2" x14ac:dyDescent="0.2">
      <c r="A626" s="275"/>
      <c r="B626" s="275"/>
      <c r="C626" s="216"/>
      <c r="D626" s="215" t="s">
        <v>799</v>
      </c>
      <c r="E626" s="204"/>
    </row>
    <row r="627" spans="1:5" hidden="1" outlineLevel="2" x14ac:dyDescent="0.2">
      <c r="A627" s="275"/>
      <c r="B627" s="275"/>
      <c r="C627" s="216"/>
      <c r="D627" s="215" t="s">
        <v>800</v>
      </c>
      <c r="E627" s="204"/>
    </row>
    <row r="628" spans="1:5" ht="25.5" hidden="1" outlineLevel="2" x14ac:dyDescent="0.2">
      <c r="A628" s="275"/>
      <c r="B628" s="275"/>
      <c r="C628" s="216"/>
      <c r="D628" s="215" t="s">
        <v>801</v>
      </c>
      <c r="E628" s="204"/>
    </row>
    <row r="629" spans="1:5" ht="38.25" hidden="1" outlineLevel="2" x14ac:dyDescent="0.2">
      <c r="A629" s="275"/>
      <c r="B629" s="275"/>
      <c r="C629" s="216"/>
      <c r="D629" s="215" t="s">
        <v>802</v>
      </c>
      <c r="E629" s="204"/>
    </row>
    <row r="630" spans="1:5" ht="38.25" hidden="1" outlineLevel="2" x14ac:dyDescent="0.2">
      <c r="A630" s="275"/>
      <c r="B630" s="275"/>
      <c r="C630" s="216"/>
      <c r="D630" s="215" t="s">
        <v>803</v>
      </c>
      <c r="E630" s="204"/>
    </row>
    <row r="631" spans="1:5" ht="38.25" hidden="1" outlineLevel="2" x14ac:dyDescent="0.2">
      <c r="A631" s="275"/>
      <c r="B631" s="275"/>
      <c r="C631" s="216"/>
      <c r="D631" s="215" t="s">
        <v>790</v>
      </c>
      <c r="E631" s="204"/>
    </row>
    <row r="632" spans="1:5" ht="25.5" hidden="1" outlineLevel="2" x14ac:dyDescent="0.2">
      <c r="A632" s="275"/>
      <c r="B632" s="275"/>
      <c r="C632" s="216"/>
      <c r="D632" s="215" t="s">
        <v>791</v>
      </c>
      <c r="E632" s="204"/>
    </row>
    <row r="633" spans="1:5" ht="51" hidden="1" outlineLevel="2" x14ac:dyDescent="0.2">
      <c r="A633" s="275"/>
      <c r="B633" s="275"/>
      <c r="C633" s="216"/>
      <c r="D633" s="215" t="s">
        <v>792</v>
      </c>
      <c r="E633" s="204"/>
    </row>
    <row r="634" spans="1:5" ht="51" hidden="1" outlineLevel="2" x14ac:dyDescent="0.2">
      <c r="A634" s="275"/>
      <c r="B634" s="275"/>
      <c r="C634" s="216"/>
      <c r="D634" s="215" t="s">
        <v>793</v>
      </c>
      <c r="E634" s="204"/>
    </row>
    <row r="635" spans="1:5" ht="38.25" hidden="1" outlineLevel="2" x14ac:dyDescent="0.2">
      <c r="A635" s="275"/>
      <c r="B635" s="275"/>
      <c r="C635" s="216"/>
      <c r="D635" s="215" t="s">
        <v>794</v>
      </c>
      <c r="E635" s="204"/>
    </row>
    <row r="636" spans="1:5" ht="38.25" hidden="1" outlineLevel="2" x14ac:dyDescent="0.2">
      <c r="A636" s="275"/>
      <c r="B636" s="275"/>
      <c r="C636" s="216"/>
      <c r="D636" s="215" t="s">
        <v>804</v>
      </c>
      <c r="E636" s="204"/>
    </row>
    <row r="637" spans="1:5" hidden="1" outlineLevel="2" x14ac:dyDescent="0.2">
      <c r="A637" s="275"/>
      <c r="B637" s="275"/>
      <c r="C637" s="216"/>
      <c r="D637" s="215" t="s">
        <v>796</v>
      </c>
      <c r="E637" s="204"/>
    </row>
    <row r="638" spans="1:5" hidden="1" outlineLevel="1" collapsed="1" x14ac:dyDescent="0.2">
      <c r="A638" s="58"/>
      <c r="B638" s="27" t="s">
        <v>103</v>
      </c>
      <c r="C638" s="39" t="s">
        <v>502</v>
      </c>
      <c r="D638" s="208"/>
      <c r="E638" s="204"/>
    </row>
    <row r="639" spans="1:5" ht="255" hidden="1" outlineLevel="2" x14ac:dyDescent="0.2">
      <c r="A639" s="58" t="str">
        <f>'Phụ lục 07'!B586</f>
        <v>CMDC-18.3</v>
      </c>
      <c r="B639" s="35" t="s">
        <v>464</v>
      </c>
      <c r="C639" s="206"/>
      <c r="D639" s="210" t="s">
        <v>1002</v>
      </c>
      <c r="E639" s="204"/>
    </row>
    <row r="640" spans="1:5" ht="255" hidden="1" outlineLevel="2" x14ac:dyDescent="0.2">
      <c r="A640" s="58" t="str">
        <f>'Phụ lục 07'!B587</f>
        <v>CMDC-26.4</v>
      </c>
      <c r="B640" s="35" t="s">
        <v>504</v>
      </c>
      <c r="C640" s="206"/>
      <c r="D640" s="210" t="s">
        <v>778</v>
      </c>
      <c r="E640" s="204"/>
    </row>
    <row r="641" spans="1:5" ht="255" hidden="1" outlineLevel="2" x14ac:dyDescent="0.2">
      <c r="A641" s="58" t="str">
        <f>'Phụ lục 07'!B588</f>
        <v>CMDC-69.1</v>
      </c>
      <c r="B641" s="28" t="s">
        <v>105</v>
      </c>
      <c r="C641" s="206"/>
      <c r="D641" s="210" t="s">
        <v>806</v>
      </c>
      <c r="E641" s="204"/>
    </row>
    <row r="642" spans="1:5" ht="191.25" hidden="1" outlineLevel="2" x14ac:dyDescent="0.2">
      <c r="A642" s="58" t="str">
        <f>'Phụ lục 07'!B589</f>
        <v>CMDC-38.2</v>
      </c>
      <c r="B642" s="28" t="s">
        <v>106</v>
      </c>
      <c r="C642" s="206"/>
      <c r="D642" s="214" t="s">
        <v>779</v>
      </c>
      <c r="E642" s="204"/>
    </row>
    <row r="643" spans="1:5" ht="255" hidden="1" outlineLevel="2" x14ac:dyDescent="0.2">
      <c r="A643" s="58" t="str">
        <f>'Phụ lục 07'!B590</f>
        <v>CMDC-41.2</v>
      </c>
      <c r="B643" s="28" t="s">
        <v>485</v>
      </c>
      <c r="C643" s="206"/>
      <c r="D643" s="210" t="s">
        <v>1002</v>
      </c>
      <c r="E643" s="204"/>
    </row>
    <row r="644" spans="1:5" ht="255" hidden="1" outlineLevel="2" x14ac:dyDescent="0.2">
      <c r="A644" s="58" t="str">
        <f>'Phụ lục 07'!B591</f>
        <v>CMDC-40.2</v>
      </c>
      <c r="B644" s="28" t="s">
        <v>484</v>
      </c>
      <c r="C644" s="206"/>
      <c r="D644" s="210" t="s">
        <v>778</v>
      </c>
      <c r="E644" s="204"/>
    </row>
    <row r="645" spans="1:5" hidden="1" outlineLevel="1" collapsed="1" x14ac:dyDescent="0.2">
      <c r="A645" s="58"/>
      <c r="B645" s="27" t="s">
        <v>107</v>
      </c>
      <c r="C645" s="39" t="s">
        <v>128</v>
      </c>
      <c r="D645" s="208"/>
      <c r="E645" s="204"/>
    </row>
    <row r="646" spans="1:5" ht="255" hidden="1" outlineLevel="2" x14ac:dyDescent="0.2">
      <c r="A646" s="58" t="str">
        <f>'Phụ lục 07'!B593</f>
        <v>CMDC-13.2</v>
      </c>
      <c r="B646" s="28" t="s">
        <v>976</v>
      </c>
      <c r="C646" s="206"/>
      <c r="D646" s="210" t="s">
        <v>778</v>
      </c>
      <c r="E646" s="204"/>
    </row>
    <row r="647" spans="1:5" ht="255" hidden="1" outlineLevel="2" x14ac:dyDescent="0.2">
      <c r="A647" s="58" t="str">
        <f>'Phụ lục 07'!B594</f>
        <v>CMDC-9.3</v>
      </c>
      <c r="B647" s="28" t="s">
        <v>977</v>
      </c>
      <c r="C647" s="206"/>
      <c r="D647" s="210" t="s">
        <v>778</v>
      </c>
      <c r="E647" s="204"/>
    </row>
    <row r="648" spans="1:5" ht="255" hidden="1" outlineLevel="2" x14ac:dyDescent="0.2">
      <c r="A648" s="58" t="str">
        <f>'Phụ lục 07'!B595</f>
        <v>CMDC-2.3</v>
      </c>
      <c r="B648" s="28" t="s">
        <v>978</v>
      </c>
      <c r="C648" s="206"/>
      <c r="D648" s="210" t="s">
        <v>778</v>
      </c>
      <c r="E648" s="204"/>
    </row>
    <row r="649" spans="1:5" ht="255" hidden="1" outlineLevel="2" x14ac:dyDescent="0.2">
      <c r="A649" s="58" t="str">
        <f>'Phụ lục 07'!B596</f>
        <v>CMDC-26.5</v>
      </c>
      <c r="B649" s="28" t="s">
        <v>504</v>
      </c>
      <c r="C649" s="206"/>
      <c r="D649" s="210" t="s">
        <v>778</v>
      </c>
      <c r="E649" s="204"/>
    </row>
    <row r="650" spans="1:5" ht="255" hidden="1" outlineLevel="2" x14ac:dyDescent="0.2">
      <c r="A650" s="58" t="str">
        <f>'Phụ lục 07'!B597</f>
        <v>CMDC-18.4</v>
      </c>
      <c r="B650" s="28" t="s">
        <v>464</v>
      </c>
      <c r="C650" s="206"/>
      <c r="D650" s="210" t="s">
        <v>1002</v>
      </c>
      <c r="E650" s="204"/>
    </row>
    <row r="651" spans="1:5" hidden="1" outlineLevel="1" collapsed="1" x14ac:dyDescent="0.2">
      <c r="A651" s="58"/>
      <c r="B651" s="27" t="s">
        <v>108</v>
      </c>
      <c r="C651" s="39" t="s">
        <v>503</v>
      </c>
      <c r="D651" s="208"/>
      <c r="E651" s="204"/>
    </row>
    <row r="652" spans="1:5" ht="255" hidden="1" outlineLevel="2" x14ac:dyDescent="0.2">
      <c r="A652" s="58" t="str">
        <f>'Phụ lục 07'!B599</f>
        <v>CMDC-26.6</v>
      </c>
      <c r="B652" s="28" t="s">
        <v>504</v>
      </c>
      <c r="C652" s="206"/>
      <c r="D652" s="210" t="s">
        <v>778</v>
      </c>
      <c r="E652" s="204"/>
    </row>
    <row r="653" spans="1:5" hidden="1" outlineLevel="1" collapsed="1" x14ac:dyDescent="0.2">
      <c r="A653" s="58"/>
      <c r="B653" s="27" t="s">
        <v>109</v>
      </c>
      <c r="C653" s="39" t="s">
        <v>505</v>
      </c>
      <c r="D653" s="208"/>
      <c r="E653" s="204"/>
    </row>
    <row r="654" spans="1:5" ht="229.5" hidden="1" outlineLevel="2" x14ac:dyDescent="0.2">
      <c r="A654" s="58" t="str">
        <f>'Phụ lục 07'!B601</f>
        <v>CMDC-70.1</v>
      </c>
      <c r="B654" s="28" t="s">
        <v>125</v>
      </c>
      <c r="C654" s="206"/>
      <c r="D654" s="205" t="s">
        <v>807</v>
      </c>
      <c r="E654" s="204"/>
    </row>
    <row r="655" spans="1:5" ht="255" hidden="1" outlineLevel="2" x14ac:dyDescent="0.2">
      <c r="A655" s="58" t="str">
        <f>'Phụ lục 07'!B602</f>
        <v>CMDC-71.1</v>
      </c>
      <c r="B655" s="28" t="s">
        <v>979</v>
      </c>
      <c r="C655" s="206"/>
      <c r="D655" s="210" t="s">
        <v>778</v>
      </c>
      <c r="E655" s="204"/>
    </row>
    <row r="656" spans="1:5" ht="229.5" hidden="1" outlineLevel="2" x14ac:dyDescent="0.2">
      <c r="A656" s="58" t="str">
        <f>'Phụ lục 07'!B603</f>
        <v>CMDC-72.1</v>
      </c>
      <c r="B656" s="28" t="s">
        <v>980</v>
      </c>
      <c r="C656" s="206"/>
      <c r="D656" s="205" t="s">
        <v>808</v>
      </c>
      <c r="E656" s="204"/>
    </row>
    <row r="657" spans="1:5" ht="255" hidden="1" outlineLevel="2" x14ac:dyDescent="0.2">
      <c r="A657" s="58" t="str">
        <f>'Phụ lục 07'!B604</f>
        <v>CMDC-73.1</v>
      </c>
      <c r="B657" s="28" t="s">
        <v>981</v>
      </c>
      <c r="C657" s="206"/>
      <c r="D657" s="210" t="s">
        <v>1002</v>
      </c>
      <c r="E657" s="204"/>
    </row>
    <row r="658" spans="1:5" ht="255" hidden="1" outlineLevel="2" x14ac:dyDescent="0.2">
      <c r="A658" s="58" t="str">
        <f>'Phụ lục 07'!B605</f>
        <v>CMDC-74.1</v>
      </c>
      <c r="B658" s="28" t="s">
        <v>506</v>
      </c>
      <c r="C658" s="206"/>
      <c r="D658" s="210" t="s">
        <v>1002</v>
      </c>
      <c r="E658" s="204"/>
    </row>
    <row r="659" spans="1:5" hidden="1" outlineLevel="1" collapsed="1" x14ac:dyDescent="0.2">
      <c r="A659" s="58"/>
      <c r="B659" s="27" t="s">
        <v>110</v>
      </c>
      <c r="C659" s="39" t="s">
        <v>507</v>
      </c>
      <c r="D659" s="208"/>
      <c r="E659" s="204"/>
    </row>
    <row r="660" spans="1:5" ht="255" hidden="1" outlineLevel="2" x14ac:dyDescent="0.2">
      <c r="A660" s="58" t="str">
        <f>'Phụ lục 07'!B607</f>
        <v>CMDC-26.7</v>
      </c>
      <c r="B660" s="28" t="s">
        <v>504</v>
      </c>
      <c r="C660" s="206"/>
      <c r="D660" s="210" t="s">
        <v>778</v>
      </c>
      <c r="E660" s="204"/>
    </row>
    <row r="661" spans="1:5" ht="255" hidden="1" outlineLevel="2" x14ac:dyDescent="0.2">
      <c r="A661" s="58" t="str">
        <f>'Phụ lục 07'!B608</f>
        <v>CMDC-18.5</v>
      </c>
      <c r="B661" s="28" t="s">
        <v>464</v>
      </c>
      <c r="C661" s="206"/>
      <c r="D661" s="210" t="s">
        <v>1002</v>
      </c>
      <c r="E661" s="204"/>
    </row>
    <row r="662" spans="1:5" ht="191.25" hidden="1" outlineLevel="2" x14ac:dyDescent="0.2">
      <c r="A662" s="58" t="str">
        <f>'Phụ lục 07'!B609</f>
        <v>CMDC-38.2</v>
      </c>
      <c r="B662" s="217" t="s">
        <v>106</v>
      </c>
      <c r="C662" s="206"/>
      <c r="D662" s="214" t="s">
        <v>779</v>
      </c>
      <c r="E662" s="204"/>
    </row>
    <row r="663" spans="1:5" hidden="1" outlineLevel="1" collapsed="1" x14ac:dyDescent="0.2">
      <c r="A663" s="58"/>
      <c r="B663" s="27" t="s">
        <v>111</v>
      </c>
      <c r="C663" s="39" t="s">
        <v>990</v>
      </c>
      <c r="D663" s="208"/>
      <c r="E663" s="204"/>
    </row>
    <row r="664" spans="1:5" hidden="1" outlineLevel="2" collapsed="1" x14ac:dyDescent="0.2">
      <c r="A664" s="58"/>
      <c r="B664" s="39" t="s">
        <v>504</v>
      </c>
      <c r="C664" s="206"/>
      <c r="D664" s="208"/>
      <c r="E664" s="204"/>
    </row>
    <row r="665" spans="1:5" ht="255" hidden="1" outlineLevel="3" x14ac:dyDescent="0.2">
      <c r="A665" s="58" t="str">
        <f>'Phụ lục 07'!B612</f>
        <v>CMDC-26.8</v>
      </c>
      <c r="B665" s="78" t="s">
        <v>10</v>
      </c>
      <c r="C665" s="206"/>
      <c r="D665" s="210" t="s">
        <v>778</v>
      </c>
      <c r="E665" s="204"/>
    </row>
    <row r="666" spans="1:5" ht="255" hidden="1" outlineLevel="3" x14ac:dyDescent="0.2">
      <c r="A666" s="58" t="str">
        <f>'Phụ lục 07'!B613</f>
        <v>CMDC-26.9</v>
      </c>
      <c r="B666" s="78" t="s">
        <v>9</v>
      </c>
      <c r="C666" s="206"/>
      <c r="D666" s="210" t="s">
        <v>778</v>
      </c>
      <c r="E666" s="204"/>
    </row>
    <row r="667" spans="1:5" ht="255" hidden="1" outlineLevel="3" x14ac:dyDescent="0.2">
      <c r="A667" s="58" t="str">
        <f>'Phụ lục 07'!B614</f>
        <v>CMDC-26.10</v>
      </c>
      <c r="B667" s="78" t="s">
        <v>991</v>
      </c>
      <c r="C667" s="206"/>
      <c r="D667" s="210" t="s">
        <v>778</v>
      </c>
      <c r="E667" s="204"/>
    </row>
    <row r="668" spans="1:5" ht="255" hidden="1" outlineLevel="3" x14ac:dyDescent="0.2">
      <c r="A668" s="58" t="str">
        <f>'Phụ lục 07'!B615</f>
        <v>CMDC-26.11</v>
      </c>
      <c r="B668" s="78" t="s">
        <v>12</v>
      </c>
      <c r="C668" s="206"/>
      <c r="D668" s="210" t="s">
        <v>778</v>
      </c>
      <c r="E668" s="204"/>
    </row>
    <row r="669" spans="1:5" ht="255" hidden="1" outlineLevel="3" x14ac:dyDescent="0.2">
      <c r="A669" s="58" t="str">
        <f>'Phụ lục 07'!B616</f>
        <v>CMDC-26.12</v>
      </c>
      <c r="B669" s="78" t="s">
        <v>13</v>
      </c>
      <c r="C669" s="206"/>
      <c r="D669" s="210" t="s">
        <v>778</v>
      </c>
      <c r="E669" s="204"/>
    </row>
    <row r="670" spans="1:5" ht="255" hidden="1" outlineLevel="3" x14ac:dyDescent="0.2">
      <c r="A670" s="58" t="str">
        <f>'Phụ lục 07'!B617</f>
        <v>CMDC-26.13</v>
      </c>
      <c r="B670" s="78" t="s">
        <v>14</v>
      </c>
      <c r="C670" s="206"/>
      <c r="D670" s="210" t="s">
        <v>778</v>
      </c>
      <c r="E670" s="204"/>
    </row>
    <row r="671" spans="1:5" ht="255" hidden="1" outlineLevel="3" x14ac:dyDescent="0.2">
      <c r="A671" s="58" t="str">
        <f>'Phụ lục 07'!B618</f>
        <v>CMDC-26.14</v>
      </c>
      <c r="B671" s="78" t="s">
        <v>54</v>
      </c>
      <c r="C671" s="206"/>
      <c r="D671" s="210" t="s">
        <v>778</v>
      </c>
      <c r="E671" s="204"/>
    </row>
    <row r="672" spans="1:5" ht="255" hidden="1" outlineLevel="3" x14ac:dyDescent="0.2">
      <c r="A672" s="58" t="str">
        <f>'Phụ lục 07'!B619</f>
        <v>CMDC-26.15</v>
      </c>
      <c r="B672" s="78" t="s">
        <v>15</v>
      </c>
      <c r="C672" s="206"/>
      <c r="D672" s="210" t="s">
        <v>778</v>
      </c>
      <c r="E672" s="204"/>
    </row>
    <row r="673" spans="1:5" ht="255" hidden="1" outlineLevel="3" x14ac:dyDescent="0.2">
      <c r="A673" s="58" t="str">
        <f>'Phụ lục 07'!B620</f>
        <v>CMDC-26.16</v>
      </c>
      <c r="B673" s="78" t="s">
        <v>16</v>
      </c>
      <c r="C673" s="206"/>
      <c r="D673" s="210" t="s">
        <v>778</v>
      </c>
      <c r="E673" s="204"/>
    </row>
    <row r="674" spans="1:5" ht="255" hidden="1" outlineLevel="3" x14ac:dyDescent="0.2">
      <c r="A674" s="58" t="str">
        <f>'Phụ lục 07'!B621</f>
        <v>CMDC-26.17</v>
      </c>
      <c r="B674" s="78" t="s">
        <v>19</v>
      </c>
      <c r="C674" s="206"/>
      <c r="D674" s="210" t="s">
        <v>778</v>
      </c>
      <c r="E674" s="204"/>
    </row>
    <row r="675" spans="1:5" ht="255" hidden="1" outlineLevel="3" x14ac:dyDescent="0.2">
      <c r="A675" s="58" t="str">
        <f>'Phụ lục 07'!B622</f>
        <v>CMDC-26.18</v>
      </c>
      <c r="B675" s="78" t="s">
        <v>17</v>
      </c>
      <c r="C675" s="206"/>
      <c r="D675" s="210" t="s">
        <v>778</v>
      </c>
      <c r="E675" s="204"/>
    </row>
    <row r="676" spans="1:5" ht="255" hidden="1" outlineLevel="3" x14ac:dyDescent="0.2">
      <c r="A676" s="58" t="str">
        <f>'Phụ lục 07'!B623</f>
        <v>CMDC-26.19</v>
      </c>
      <c r="B676" s="78" t="s">
        <v>18</v>
      </c>
      <c r="C676" s="206"/>
      <c r="D676" s="210" t="s">
        <v>778</v>
      </c>
      <c r="E676" s="204"/>
    </row>
    <row r="677" spans="1:5" hidden="1" outlineLevel="2" collapsed="1" x14ac:dyDescent="0.2">
      <c r="A677" s="58"/>
      <c r="B677" s="39" t="s">
        <v>464</v>
      </c>
      <c r="C677" s="206"/>
      <c r="D677" s="208"/>
      <c r="E677" s="204"/>
    </row>
    <row r="678" spans="1:5" ht="255" hidden="1" outlineLevel="3" x14ac:dyDescent="0.2">
      <c r="A678" s="58" t="str">
        <f>'Phụ lục 07'!B625</f>
        <v>CMDC-18.6</v>
      </c>
      <c r="B678" s="78" t="s">
        <v>9</v>
      </c>
      <c r="C678" s="206"/>
      <c r="D678" s="210" t="s">
        <v>1002</v>
      </c>
      <c r="E678" s="204"/>
    </row>
    <row r="679" spans="1:5" ht="255" hidden="1" outlineLevel="3" x14ac:dyDescent="0.2">
      <c r="A679" s="58" t="str">
        <f>'Phụ lục 07'!B626</f>
        <v>CMDC-18.7</v>
      </c>
      <c r="B679" s="78" t="s">
        <v>12</v>
      </c>
      <c r="C679" s="206"/>
      <c r="D679" s="210" t="s">
        <v>1002</v>
      </c>
      <c r="E679" s="204"/>
    </row>
    <row r="680" spans="1:5" ht="255" hidden="1" outlineLevel="3" x14ac:dyDescent="0.2">
      <c r="A680" s="58" t="str">
        <f>'Phụ lục 07'!B627</f>
        <v>CMDC-18.8</v>
      </c>
      <c r="B680" s="78" t="s">
        <v>13</v>
      </c>
      <c r="C680" s="206"/>
      <c r="D680" s="210" t="s">
        <v>1002</v>
      </c>
      <c r="E680" s="204"/>
    </row>
    <row r="681" spans="1:5" ht="255" hidden="1" outlineLevel="3" x14ac:dyDescent="0.2">
      <c r="A681" s="58" t="str">
        <f>'Phụ lục 07'!B628</f>
        <v>CMDC-18.9</v>
      </c>
      <c r="B681" s="78" t="s">
        <v>434</v>
      </c>
      <c r="C681" s="206"/>
      <c r="D681" s="210" t="s">
        <v>1002</v>
      </c>
      <c r="E681" s="204"/>
    </row>
    <row r="682" spans="1:5" ht="255" hidden="1" outlineLevel="3" x14ac:dyDescent="0.2">
      <c r="A682" s="58" t="str">
        <f>'Phụ lục 07'!B629</f>
        <v>CMDC-18.10</v>
      </c>
      <c r="B682" s="78" t="s">
        <v>15</v>
      </c>
      <c r="C682" s="206"/>
      <c r="D682" s="210" t="s">
        <v>1002</v>
      </c>
      <c r="E682" s="204"/>
    </row>
    <row r="683" spans="1:5" ht="255" hidden="1" outlineLevel="3" x14ac:dyDescent="0.2">
      <c r="A683" s="58" t="str">
        <f>'Phụ lục 07'!B630</f>
        <v>CMDC-18.11</v>
      </c>
      <c r="B683" s="78" t="s">
        <v>16</v>
      </c>
      <c r="C683" s="206"/>
      <c r="D683" s="210" t="s">
        <v>1002</v>
      </c>
      <c r="E683" s="204"/>
    </row>
    <row r="684" spans="1:5" ht="255" hidden="1" outlineLevel="3" x14ac:dyDescent="0.2">
      <c r="A684" s="58" t="str">
        <f>'Phụ lục 07'!B631</f>
        <v>CMDC-18.12</v>
      </c>
      <c r="B684" s="78" t="s">
        <v>19</v>
      </c>
      <c r="C684" s="206"/>
      <c r="D684" s="210" t="s">
        <v>1002</v>
      </c>
      <c r="E684" s="204"/>
    </row>
    <row r="685" spans="1:5" ht="255" hidden="1" outlineLevel="3" x14ac:dyDescent="0.2">
      <c r="A685" s="58" t="str">
        <f>'Phụ lục 07'!B632</f>
        <v>CMDC-18.13</v>
      </c>
      <c r="B685" s="78" t="s">
        <v>17</v>
      </c>
      <c r="C685" s="206"/>
      <c r="D685" s="210" t="s">
        <v>1002</v>
      </c>
      <c r="E685" s="204"/>
    </row>
    <row r="686" spans="1:5" ht="255" hidden="1" outlineLevel="3" x14ac:dyDescent="0.2">
      <c r="A686" s="58" t="str">
        <f>'Phụ lục 07'!B633</f>
        <v>CMDC-18.14</v>
      </c>
      <c r="B686" s="78" t="s">
        <v>18</v>
      </c>
      <c r="C686" s="206"/>
      <c r="D686" s="210" t="s">
        <v>1002</v>
      </c>
      <c r="E686" s="204"/>
    </row>
    <row r="687" spans="1:5" collapsed="1" x14ac:dyDescent="0.2">
      <c r="A687" s="199" t="s">
        <v>90</v>
      </c>
      <c r="B687" s="200" t="s">
        <v>943</v>
      </c>
      <c r="C687" s="198"/>
      <c r="D687" s="208"/>
      <c r="E687" s="216"/>
    </row>
    <row r="688" spans="1:5" hidden="1" outlineLevel="1" collapsed="1" x14ac:dyDescent="0.2">
      <c r="A688" s="58"/>
      <c r="B688" s="216" t="s">
        <v>1005</v>
      </c>
      <c r="C688" s="224" t="s">
        <v>77</v>
      </c>
      <c r="D688" s="208"/>
      <c r="E688" s="216"/>
    </row>
    <row r="689" spans="1:5" ht="242.25" hidden="1" outlineLevel="2" x14ac:dyDescent="0.2">
      <c r="A689" s="58" t="str">
        <f>'Phụ lục 07'!B636</f>
        <v>HTPV-1.1</v>
      </c>
      <c r="B689" s="223" t="s">
        <v>513</v>
      </c>
      <c r="C689" s="218"/>
      <c r="D689" s="205" t="s">
        <v>809</v>
      </c>
      <c r="E689" s="54" t="s">
        <v>742</v>
      </c>
    </row>
    <row r="690" spans="1:5" ht="229.5" hidden="1" outlineLevel="2" x14ac:dyDescent="0.2">
      <c r="A690" s="58" t="str">
        <f>'Phụ lục 07'!B637</f>
        <v>HTPV-2.1</v>
      </c>
      <c r="B690" s="223" t="s">
        <v>995</v>
      </c>
      <c r="C690" s="219"/>
      <c r="D690" s="205" t="s">
        <v>810</v>
      </c>
      <c r="E690" s="216" t="s">
        <v>512</v>
      </c>
    </row>
    <row r="691" spans="1:5" hidden="1" outlineLevel="1" collapsed="1" x14ac:dyDescent="0.2">
      <c r="A691" s="58"/>
      <c r="B691" s="216" t="s">
        <v>1007</v>
      </c>
      <c r="C691" s="39" t="s">
        <v>83</v>
      </c>
      <c r="D691" s="220"/>
      <c r="E691" s="216"/>
    </row>
    <row r="692" spans="1:5" ht="229.5" hidden="1" outlineLevel="2" x14ac:dyDescent="0.2">
      <c r="A692" s="58" t="str">
        <f>'Phụ lục 07'!B639</f>
        <v>HTPV-2.2</v>
      </c>
      <c r="B692" s="223" t="s">
        <v>995</v>
      </c>
      <c r="C692" s="204"/>
      <c r="D692" s="205" t="s">
        <v>810</v>
      </c>
      <c r="E692" s="216" t="s">
        <v>512</v>
      </c>
    </row>
    <row r="693" spans="1:5" ht="229.5" hidden="1" outlineLevel="2" x14ac:dyDescent="0.2">
      <c r="A693" s="58" t="str">
        <f>'Phụ lục 07'!B640</f>
        <v>HTPV-3.1</v>
      </c>
      <c r="B693" s="221" t="s">
        <v>114</v>
      </c>
      <c r="C693" s="204"/>
      <c r="D693" s="208" t="s">
        <v>811</v>
      </c>
      <c r="E693" s="216" t="s">
        <v>512</v>
      </c>
    </row>
    <row r="694" spans="1:5" ht="293.25" hidden="1" outlineLevel="2" x14ac:dyDescent="0.2">
      <c r="A694" s="58" t="str">
        <f>'Phụ lục 07'!B641</f>
        <v>HTPV-4.1</v>
      </c>
      <c r="B694" s="221" t="s">
        <v>115</v>
      </c>
      <c r="C694" s="204"/>
      <c r="D694" s="208" t="s">
        <v>812</v>
      </c>
      <c r="E694" s="216" t="s">
        <v>512</v>
      </c>
    </row>
    <row r="695" spans="1:5" hidden="1" outlineLevel="1" collapsed="1" x14ac:dyDescent="0.2">
      <c r="A695" s="58"/>
      <c r="B695" s="216" t="s">
        <v>1006</v>
      </c>
      <c r="C695" s="208" t="s">
        <v>502</v>
      </c>
      <c r="D695" s="208"/>
      <c r="E695" s="216"/>
    </row>
    <row r="696" spans="1:5" ht="204" hidden="1" outlineLevel="2" x14ac:dyDescent="0.2">
      <c r="A696" s="58" t="str">
        <f>'Phụ lục 07'!B643</f>
        <v>HTPV-2.3</v>
      </c>
      <c r="B696" s="28" t="s">
        <v>996</v>
      </c>
      <c r="C696" s="204"/>
      <c r="D696" s="210" t="s">
        <v>813</v>
      </c>
      <c r="E696" s="216" t="s">
        <v>512</v>
      </c>
    </row>
    <row r="697" spans="1:5" ht="204" hidden="1" outlineLevel="2" x14ac:dyDescent="0.2">
      <c r="A697" s="58" t="str">
        <f>'Phụ lục 07'!B644</f>
        <v>HTPV-2.4</v>
      </c>
      <c r="B697" s="28" t="s">
        <v>997</v>
      </c>
      <c r="C697" s="204"/>
      <c r="D697" s="210" t="s">
        <v>813</v>
      </c>
      <c r="E697" s="216" t="s">
        <v>512</v>
      </c>
    </row>
    <row r="698" spans="1:5" ht="13.15" customHeight="1" x14ac:dyDescent="0.2">
      <c r="A698" s="276" t="s">
        <v>814</v>
      </c>
      <c r="B698" s="276"/>
      <c r="C698" s="276"/>
      <c r="D698" s="276"/>
      <c r="E698" s="276"/>
    </row>
    <row r="699" spans="1:5" ht="13.9" customHeight="1" x14ac:dyDescent="0.2">
      <c r="A699" s="276"/>
      <c r="B699" s="276"/>
      <c r="C699" s="276"/>
      <c r="D699" s="276"/>
      <c r="E699" s="276"/>
    </row>
    <row r="700" spans="1:5" x14ac:dyDescent="0.2">
      <c r="A700" s="276"/>
      <c r="B700" s="276"/>
      <c r="C700" s="276"/>
      <c r="D700" s="276"/>
      <c r="E700" s="276"/>
    </row>
  </sheetData>
  <mergeCells count="23">
    <mergeCell ref="A6:A7"/>
    <mergeCell ref="D6:D7"/>
    <mergeCell ref="A610:A623"/>
    <mergeCell ref="B582:B595"/>
    <mergeCell ref="A698:E700"/>
    <mergeCell ref="B624:B637"/>
    <mergeCell ref="B596:B609"/>
    <mergeCell ref="A582:A595"/>
    <mergeCell ref="A624:A637"/>
    <mergeCell ref="A596:A609"/>
    <mergeCell ref="C582:C595"/>
    <mergeCell ref="E6:E7"/>
    <mergeCell ref="B125:E125"/>
    <mergeCell ref="C596:C609"/>
    <mergeCell ref="B610:B623"/>
    <mergeCell ref="B6:C6"/>
    <mergeCell ref="A1:B1"/>
    <mergeCell ref="A2:B2"/>
    <mergeCell ref="A3:E3"/>
    <mergeCell ref="A4:E4"/>
    <mergeCell ref="A5:E5"/>
    <mergeCell ref="D1:E1"/>
    <mergeCell ref="D2:E2"/>
  </mergeCells>
  <printOptions horizontalCentered="1"/>
  <pageMargins left="0.19685039370078741" right="0.11811023622047245" top="0.19685039370078741" bottom="0.15748031496062992"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Phụ lục 04</vt:lpstr>
      <vt:lpstr>Phụ lục 06</vt:lpstr>
      <vt:lpstr>Phụ lục 07</vt:lpstr>
      <vt:lpstr>Phụ lục 08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thanh</dc:creator>
  <cp:keywords/>
  <dc:description/>
  <cp:lastModifiedBy>Admin</cp:lastModifiedBy>
  <cp:revision/>
  <cp:lastPrinted>2024-07-17T03:49:38Z</cp:lastPrinted>
  <dcterms:created xsi:type="dcterms:W3CDTF">2019-01-15T09:44:52Z</dcterms:created>
  <dcterms:modified xsi:type="dcterms:W3CDTF">2024-12-23T10:28:10Z</dcterms:modified>
  <cp:category/>
  <cp:contentStatus/>
</cp:coreProperties>
</file>